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14" firstSheet="39" activeTab="41"/>
  </bookViews>
  <sheets>
    <sheet name="目录" sheetId="50" r:id="rId1"/>
    <sheet name="1-1  2024年安宁市一般公共预算收入情况表" sheetId="1" r:id="rId2"/>
    <sheet name="1-2  2024年安宁市一般公共预算支出情况表" sheetId="2" r:id="rId3"/>
    <sheet name="1-3  2024年安宁市市级一般公共预算收入情况表" sheetId="3" r:id="rId4"/>
    <sheet name="1-4  安宁市市级一般公共预算支出情况表（公开到项级）" sheetId="4" r:id="rId5"/>
    <sheet name="1-5  2024年安宁市市本级一般公共预算收入情况表" sheetId="34" r:id="rId6"/>
    <sheet name="1-6  2024年安宁市市本级一般公共预算支出情况表" sheetId="46" r:id="rId7"/>
    <sheet name="1-7  安宁市市级一般公共预算基本支出情况表（公开到款级）" sheetId="49" r:id="rId8"/>
    <sheet name="1-8  2024年安宁市市本级一般公共预算政府预算经济分类表" sheetId="5" r:id="rId9"/>
    <sheet name="1-9安宁市本级一般公共预算支出表（州（市）对下转移支付项目）" sheetId="6" r:id="rId10"/>
    <sheet name="1-10  2024年安宁市分地区税收返还和转移支付预算表" sheetId="7" r:id="rId11"/>
    <sheet name="1-11  2024年安宁市市级“三公”经费预算财政拨款情况统" sheetId="8" r:id="rId12"/>
    <sheet name="2-1  2024年安宁市政府性基金预算收入情况表" sheetId="9" r:id="rId13"/>
    <sheet name="2-2  2024年安宁市政府性基金预算支出情况表" sheetId="10" r:id="rId14"/>
    <sheet name="2-3  2024年安宁市市级政府性基金预算收入情况表" sheetId="39" r:id="rId15"/>
    <sheet name="2-4安宁市市级政府性基金预算支出情况表（公开到项级）" sheetId="44" r:id="rId16"/>
    <sheet name="2-5  2024年安宁市市本级政府性基金预算收入情况表" sheetId="11" r:id="rId17"/>
    <sheet name="2-6安宁市市本级政府性基金预算支出情况表（公开到项级）" sheetId="45" r:id="rId18"/>
    <sheet name="2-7 市本级政府性基金支出表（州（市）对下转移支付）" sheetId="13" r:id="rId19"/>
    <sheet name="3-1  2024年安宁市国有资本经营收入预算情况表" sheetId="14" r:id="rId20"/>
    <sheet name="3-2  2024年安宁市国有资本经营支出预算情况表" sheetId="15" r:id="rId21"/>
    <sheet name="3-3  2024年安宁市市级国有资本经营收入预算情况表" sheetId="16" r:id="rId22"/>
    <sheet name="3-4安宁市市级国有资本经营支出预算情况表（公开到项级）" sheetId="17" r:id="rId23"/>
    <sheet name="3-5  2024年安宁市市本级国有资本经营收入预算情况表" sheetId="38" r:id="rId24"/>
    <sheet name="3-6安宁市市本级国有资本经营支出预算情况表（公开到项级） " sheetId="36" r:id="rId25"/>
    <sheet name="3-7  2024年安宁市市本级国有资本经营预算转移支付表（分" sheetId="18" r:id="rId26"/>
    <sheet name="3-8  2024年安宁市市本级国有资本经营预算转移支付表（分" sheetId="19" r:id="rId27"/>
    <sheet name="4-1  2024年安宁市社会保险基金收入预算情况表" sheetId="51" r:id="rId28"/>
    <sheet name="4-2  2024年安宁市社会保险基金支出预算情况表" sheetId="52" r:id="rId29"/>
    <sheet name="4-3  2024年安宁市本级社会保险基金收入预算情况表" sheetId="53" r:id="rId30"/>
    <sheet name="4-4  2024年安宁市本级社会保险基金支出预算情况表" sheetId="54" r:id="rId31"/>
    <sheet name="5-1   安宁市 2023年地方政府债务限额及余额预算情况表" sheetId="24" r:id="rId32"/>
    <sheet name="5-2 安宁市2023年地方政府一般债务余额情况表" sheetId="25" r:id="rId33"/>
    <sheet name="5-3  安宁市2023年地方政府一般债务余额情况表" sheetId="41" r:id="rId34"/>
    <sheet name="5-4  安宁市市本级2023年地方政府一般债务余额情况表" sheetId="26" r:id="rId35"/>
    <sheet name="5-5  安宁市2023年地方政府专项债务余额情况表" sheetId="27" r:id="rId36"/>
    <sheet name="5-6  安宁市市级2023年地方政府专项债务余额情况表" sheetId="43" r:id="rId37"/>
    <sheet name="5-7 安宁市本级2023年地方政府专项债务余额情况表（本级）" sheetId="28" r:id="rId38"/>
    <sheet name="5-8  安宁市地方政府债券发行及还本付息情况表" sheetId="29" r:id="rId39"/>
    <sheet name="5-9  安宁市2024年政府专项债务限额和余额情况表" sheetId="30" r:id="rId40"/>
    <sheet name="5-10  安宁市2024年年初新增地方政府债券资金安排表" sheetId="31" r:id="rId41"/>
    <sheet name="6-1重大政策和重点项目绩效目标表" sheetId="32" r:id="rId42"/>
    <sheet name="6-2重点工作情况解释说明汇总表" sheetId="33" r:id="rId43"/>
  </sheets>
  <externalReferences>
    <externalReference r:id="rId44"/>
  </externalReferences>
  <definedNames>
    <definedName name="_xlnm._FilterDatabase" localSheetId="9" hidden="1">'1-9安宁市本级一般公共预算支出表（州（市）对下转移支付项目）'!$A$1:$B$24</definedName>
    <definedName name="_xlnm._FilterDatabase" localSheetId="41" hidden="1">'6-1重大政策和重点项目绩效目标表'!#REF!</definedName>
    <definedName name="_xlnm._FilterDatabase" localSheetId="6" hidden="1">'1-6  2024年安宁市市本级一般公共预算支出情况表'!#REF!</definedName>
    <definedName name="_xlnm._FilterDatabase" localSheetId="4" hidden="1">'1-4  安宁市市级一般公共预算支出情况表（公开到项级）'!$A$3:$D$1349</definedName>
    <definedName name="_xlnm._FilterDatabase" localSheetId="13" hidden="1">'2-2  2024年安宁市政府性基金预算支出情况表'!$A$1:$D$65</definedName>
    <definedName name="_xlnm._FilterDatabase" localSheetId="5" hidden="1">'1-5  2024年安宁市市本级一般公共预算收入情况表'!$A$3:$D$43</definedName>
    <definedName name="_xlnm._FilterDatabase" localSheetId="8" hidden="1">'1-8  2024年安宁市市本级一般公共预算政府预算经济分类表'!$A$3:$B$32</definedName>
    <definedName name="_xlnm._FilterDatabase" localSheetId="12" hidden="1">'2-1  2024年安宁市政府性基金预算收入情况表'!$A$3:$D$39</definedName>
    <definedName name="_xlnm._FilterDatabase" localSheetId="15" hidden="1">'2-4安宁市市级政府性基金预算支出情况表（公开到项级）'!$A$3:$D$60</definedName>
    <definedName name="_xlnm._FilterDatabase" localSheetId="16" hidden="1">'2-5  2024年安宁市市本级政府性基金预算收入情况表'!$A$3:$D$40</definedName>
    <definedName name="_xlnm._FilterDatabase" localSheetId="17" hidden="1">'2-6安宁市市本级政府性基金预算支出情况表（公开到项级）'!$A$3:$D$80</definedName>
    <definedName name="_xlnm._FilterDatabase" localSheetId="18" hidden="1">'2-7 市本级政府性基金支出表（州（市）对下转移支付）'!$A$3:$B$19</definedName>
    <definedName name="_xlnm._FilterDatabase" localSheetId="19" hidden="1">'3-1  2024年安宁市国有资本经营收入预算情况表'!$A$3:$D$30</definedName>
    <definedName name="_xlnm._FilterDatabase" localSheetId="20" hidden="1">'3-2  2024年安宁市国有资本经营支出预算情况表'!$A$3:$D$23</definedName>
    <definedName name="_xlnm._FilterDatabase" localSheetId="21" hidden="1">'3-3  2024年安宁市市级国有资本经营收入预算情况表'!$A$3:$D$30</definedName>
    <definedName name="_xlnm._FilterDatabase" localSheetId="22" hidden="1">'3-4安宁市市级国有资本经营支出预算情况表（公开到项级）'!$A$3:$D$23</definedName>
    <definedName name="_xlnm._FilterDatabase" localSheetId="23" hidden="1">'3-5  2024年安宁市市本级国有资本经营收入预算情况表'!$A$3:$D$30</definedName>
    <definedName name="_xlnm._FilterDatabase" localSheetId="24" hidden="1">'3-6安宁市市本级国有资本经营支出预算情况表（公开到项级） '!$A$3:$D$23</definedName>
    <definedName name="_xlnm._FilterDatabase" localSheetId="1" hidden="1">'1-1  2024年安宁市一般公共预算收入情况表'!$A$4:$D$39</definedName>
    <definedName name="_xlnm._FilterDatabase" localSheetId="2" hidden="1">'1-2  2024年安宁市一般公共预算支出情况表'!$A$3:$D$33</definedName>
    <definedName name="_xlnm._FilterDatabase" localSheetId="3" hidden="1">'1-3  2024年安宁市市级一般公共预算收入情况表'!$A$3:$D$28</definedName>
    <definedName name="_xlnm._FilterDatabase" localSheetId="14" hidden="1">'2-3  2024年安宁市市级政府性基金预算收入情况表'!$A$3:$D$32</definedName>
    <definedName name="_lst_r_地方财政预算表2015年全省汇总_10_科目编码名称">[1]_ESList!$A$1:$A$27</definedName>
    <definedName name="_xlnm.Print_Area" localSheetId="2">'1-2  2024年安宁市一般公共预算支出情况表'!$A$1:$D$40</definedName>
    <definedName name="_xlnm.Print_Area" localSheetId="3">'1-3  2024年安宁市市级一般公共预算收入情况表'!$A$1:$D$44</definedName>
    <definedName name="_xlnm.Print_Area" localSheetId="4">'1-4  安宁市市级一般公共预算支出情况表（公开到项级）'!$A$1:$D$1349</definedName>
    <definedName name="_xlnm.Print_Area" localSheetId="5">'1-5  2024年安宁市市本级一般公共预算收入情况表'!$A$1:$D$43</definedName>
    <definedName name="_xlnm.Print_Area" localSheetId="6">'1-6  2024年安宁市市本级一般公共预算支出情况表'!$A$1:$D$2</definedName>
    <definedName name="_xlnm.Print_Area" localSheetId="8">'1-8  2024年安宁市市本级一般公共预算政府预算经济分类表'!$A$1:$B$32</definedName>
    <definedName name="_xlnm.Print_Area" localSheetId="9">'1-9安宁市本级一般公共预算支出表（州（市）对下转移支付项目）'!$A$1:$B$24</definedName>
    <definedName name="_xlnm.Print_Area" localSheetId="10">'1-10  2024年安宁市分地区税收返还和转移支付预算表'!$A$1:$E$7</definedName>
    <definedName name="_xlnm.Print_Area" localSheetId="12">'2-1  2024年安宁市政府性基金预算收入情况表'!$A$1:$D$39</definedName>
    <definedName name="_xlnm.Print_Area" localSheetId="13">'2-2  2024年安宁市政府性基金预算支出情况表'!$A$1:$D$91</definedName>
    <definedName name="_xlnm.Print_Area" localSheetId="14">'2-3  2024年安宁市市级政府性基金预算收入情况表'!$A$1:$D$39</definedName>
    <definedName name="_xlnm.Print_Area" localSheetId="15">'2-4安宁市市级政府性基金预算支出情况表（公开到项级）'!$A$1:$D$80</definedName>
    <definedName name="_xlnm.Print_Area" localSheetId="16">'2-5  2024年安宁市市本级政府性基金预算收入情况表'!$A$1:$D$41</definedName>
    <definedName name="_xlnm.Print_Area" localSheetId="17">'2-6安宁市市本级政府性基金预算支出情况表（公开到项级）'!$A$1:$D$80</definedName>
    <definedName name="_xlnm.Print_Area" localSheetId="18">'2-7 市本级政府性基金支出表（州（市）对下转移支付）'!$A$1:$B$20</definedName>
    <definedName name="_xlnm.Print_Area" localSheetId="19">'3-1  2024年安宁市国有资本经营收入预算情况表'!$A$1:$D$40</definedName>
    <definedName name="_xlnm.Print_Area" localSheetId="20">'3-2  2024年安宁市国有资本经营支出预算情况表'!$A$1:$D$28</definedName>
    <definedName name="_xlnm.Print_Area" localSheetId="21">'3-3  2024年安宁市市级国有资本经营收入预算情况表'!$A$1:$D$40</definedName>
    <definedName name="_xlnm.Print_Area" localSheetId="22">'3-4安宁市市级国有资本经营支出预算情况表（公开到项级）'!$A$1:$D$28</definedName>
    <definedName name="_xlnm.Print_Area" localSheetId="23">'3-5  2024年安宁市市本级国有资本经营收入预算情况表'!$A$1:$D$40</definedName>
    <definedName name="_xlnm.Print_Area" localSheetId="24">'3-6安宁市市本级国有资本经营支出预算情况表（公开到项级） '!$A$1:$D$28</definedName>
    <definedName name="_xlnm.Print_Area" localSheetId="25">'3-7  2024年安宁市市本级国有资本经营预算转移支付表（分'!$A$1:$B$15</definedName>
    <definedName name="_xlnm.Print_Area" localSheetId="26">'3-8  2024年安宁市市本级国有资本经营预算转移支付表（分'!$A$1:$B$18</definedName>
    <definedName name="_xlnm.Print_Titles" localSheetId="1">'1-1  2024年安宁市一般公共预算收入情况表'!$2:$4</definedName>
    <definedName name="_xlnm.Print_Titles" localSheetId="2">'1-2  2024年安宁市一般公共预算支出情况表'!$1:$3</definedName>
    <definedName name="_xlnm.Print_Titles" localSheetId="3">'1-3  2024年安宁市市级一般公共预算收入情况表'!$1:$3</definedName>
    <definedName name="_xlnm.Print_Titles" localSheetId="4">'1-4  安宁市市级一般公共预算支出情况表（公开到项级）'!$1:$3</definedName>
    <definedName name="_xlnm.Print_Titles" localSheetId="5">'1-5  2024年安宁市市本级一般公共预算收入情况表'!$1:$3</definedName>
    <definedName name="_xlnm.Print_Titles" localSheetId="6">'1-6  2024年安宁市市本级一般公共预算支出情况表'!$1:$2</definedName>
    <definedName name="_xlnm.Print_Titles" localSheetId="8">'1-8  2024年安宁市市本级一般公共预算政府预算经济分类表'!$1:$3</definedName>
    <definedName name="_xlnm.Print_Titles" localSheetId="9">'1-9安宁市本级一般公共预算支出表（州（市）对下转移支付项目）'!$1:$24</definedName>
    <definedName name="_xlnm.Print_Titles" localSheetId="10">'1-10  2024年安宁市分地区税收返还和转移支付预算表'!$1:$7</definedName>
    <definedName name="_xlnm.Print_Titles" localSheetId="12">'2-1  2024年安宁市政府性基金预算收入情况表'!$1:$3</definedName>
    <definedName name="_xlnm.Print_Titles" localSheetId="13">'2-2  2024年安宁市政府性基金预算支出情况表'!$1:$3</definedName>
    <definedName name="_xlnm.Print_Titles" localSheetId="14">'2-3  2024年安宁市市级政府性基金预算收入情况表'!$1:$3</definedName>
    <definedName name="_xlnm.Print_Titles" localSheetId="15">'2-4安宁市市级政府性基金预算支出情况表（公开到项级）'!$1:$3</definedName>
    <definedName name="_xlnm.Print_Titles" localSheetId="16">'2-5  2024年安宁市市本级政府性基金预算收入情况表'!$1:$3</definedName>
    <definedName name="_xlnm.Print_Titles" localSheetId="17">'2-6安宁市市本级政府性基金预算支出情况表（公开到项级）'!$1:$3</definedName>
    <definedName name="_xlnm.Print_Titles" localSheetId="18">'2-7 市本级政府性基金支出表（州（市）对下转移支付）'!$1:$3</definedName>
    <definedName name="_xlnm.Print_Titles" localSheetId="19">'3-1  2024年安宁市国有资本经营收入预算情况表'!$1:$3</definedName>
    <definedName name="_xlnm.Print_Titles" localSheetId="20">'3-2  2024年安宁市国有资本经营支出预算情况表'!$1:$3</definedName>
    <definedName name="_xlnm.Print_Titles" localSheetId="21">'3-3  2024年安宁市市级国有资本经营收入预算情况表'!$1:$3</definedName>
    <definedName name="_xlnm.Print_Titles" localSheetId="23">'3-5  2024年安宁市市本级国有资本经营收入预算情况表'!$1:$3</definedName>
    <definedName name="专项收入年初预算数" localSheetId="11">#REF!</definedName>
    <definedName name="专项收入年初预算数" localSheetId="2">#REF!</definedName>
    <definedName name="专项收入年初预算数" localSheetId="5">#REF!</definedName>
    <definedName name="专项收入年初预算数" localSheetId="6">#REF!</definedName>
    <definedName name="专项收入年初预算数" localSheetId="14">#REF!</definedName>
    <definedName name="专项收入年初预算数" localSheetId="15">#REF!</definedName>
    <definedName name="专项收入年初预算数" localSheetId="17">#REF!</definedName>
    <definedName name="专项收入年初预算数" localSheetId="18">#REF!</definedName>
    <definedName name="专项收入年初预算数" localSheetId="23">#REF!</definedName>
    <definedName name="专项收入年初预算数" localSheetId="24">#REF!</definedName>
    <definedName name="专项收入年初预算数" localSheetId="31">#REF!</definedName>
    <definedName name="专项收入年初预算数" localSheetId="40">#REF!</definedName>
    <definedName name="专项收入年初预算数" localSheetId="32">#REF!</definedName>
    <definedName name="专项收入年初预算数" localSheetId="33">#REF!</definedName>
    <definedName name="专项收入年初预算数" localSheetId="34">#REF!</definedName>
    <definedName name="专项收入年初预算数" localSheetId="35">#REF!</definedName>
    <definedName name="专项收入年初预算数" localSheetId="36">#REF!</definedName>
    <definedName name="专项收入年初预算数" localSheetId="37">#REF!</definedName>
    <definedName name="专项收入年初预算数" localSheetId="38">#REF!</definedName>
    <definedName name="专项收入年初预算数" localSheetId="39">#REF!</definedName>
    <definedName name="专项收入年初预算数" localSheetId="41">#REF!</definedName>
    <definedName name="专项收入年初预算数" localSheetId="42">#REF!</definedName>
    <definedName name="专项收入年初预算数">#REF!</definedName>
    <definedName name="专项收入全年预计数" localSheetId="11">#REF!</definedName>
    <definedName name="专项收入全年预计数" localSheetId="2">#REF!</definedName>
    <definedName name="专项收入全年预计数" localSheetId="5">#REF!</definedName>
    <definedName name="专项收入全年预计数" localSheetId="6">#REF!</definedName>
    <definedName name="专项收入全年预计数" localSheetId="14">#REF!</definedName>
    <definedName name="专项收入全年预计数" localSheetId="15">#REF!</definedName>
    <definedName name="专项收入全年预计数" localSheetId="17">#REF!</definedName>
    <definedName name="专项收入全年预计数" localSheetId="18">#REF!</definedName>
    <definedName name="专项收入全年预计数" localSheetId="23">#REF!</definedName>
    <definedName name="专项收入全年预计数" localSheetId="24">#REF!</definedName>
    <definedName name="专项收入全年预计数" localSheetId="31">#REF!</definedName>
    <definedName name="专项收入全年预计数" localSheetId="40">#REF!</definedName>
    <definedName name="专项收入全年预计数" localSheetId="32">#REF!</definedName>
    <definedName name="专项收入全年预计数" localSheetId="33">#REF!</definedName>
    <definedName name="专项收入全年预计数" localSheetId="34">#REF!</definedName>
    <definedName name="专项收入全年预计数" localSheetId="35">#REF!</definedName>
    <definedName name="专项收入全年预计数" localSheetId="36">#REF!</definedName>
    <definedName name="专项收入全年预计数" localSheetId="37">#REF!</definedName>
    <definedName name="专项收入全年预计数" localSheetId="38">#REF!</definedName>
    <definedName name="专项收入全年预计数" localSheetId="39">#REF!</definedName>
    <definedName name="专项收入全年预计数" localSheetId="41">#REF!</definedName>
    <definedName name="专项收入全年预计数" localSheetId="42">#REF!</definedName>
    <definedName name="专项收入全年预计数">#REF!</definedName>
    <definedName name="_xlnm._FilterDatabase" localSheetId="7" hidden="1">'1-7  安宁市市级一般公共预算基本支出情况表（公开到款级）'!$A$3:$B$30</definedName>
    <definedName name="_xlnm.Print_Area" localSheetId="7">'1-7  安宁市市级一般公共预算基本支出情况表（公开到款级）'!$A$1:$B$32</definedName>
    <definedName name="_xlnm.Print_Titles" localSheetId="7">'1-7  安宁市市级一般公共预算基本支出情况表（公开到款级）'!$1:$3</definedName>
    <definedName name="_xlnm.Print_Titles" localSheetId="41">'6-1重大政策和重点项目绩效目标表'!#REF!</definedName>
    <definedName name="_xlnm.Print_Titles" localSheetId="22">'3-4安宁市市级国有资本经营支出预算情况表（公开到项级）'!$3:$3</definedName>
    <definedName name="_xlnm.Print_Titles" localSheetId="24">'3-6安宁市市本级国有资本经营支出预算情况表（公开到项级） '!$3:$3</definedName>
  </definedNames>
  <calcPr calcId="144525"/>
</workbook>
</file>

<file path=xl/sharedStrings.xml><?xml version="1.0" encoding="utf-8"?>
<sst xmlns="http://schemas.openxmlformats.org/spreadsheetml/2006/main" count="7025" uniqueCount="2643">
  <si>
    <t>安宁市2024年政府预算公开目录</t>
  </si>
  <si>
    <t>1-1  2024年安宁市一般公共预算收入情况表</t>
  </si>
  <si>
    <t>1-2  2024年安宁市一般公共预算支出情况表</t>
  </si>
  <si>
    <t>1-3  2024年安宁市市级一般公共预算收入情况表</t>
  </si>
  <si>
    <t>1-4  2024年安宁市市级一般公共预算支出情况表（公开到项级）</t>
  </si>
  <si>
    <t>1-5  2024年安宁市市本级一般公共预算收入情况表</t>
  </si>
  <si>
    <t>1-6  2024年安宁市市本级一般公共预算支出情况表（公开到款级）</t>
  </si>
  <si>
    <r>
      <rPr>
        <sz val="12"/>
        <color rgb="FF000000"/>
        <rFont val="Times New Roman"/>
        <charset val="134"/>
      </rPr>
      <t>1-7  2024</t>
    </r>
    <r>
      <rPr>
        <sz val="12"/>
        <color rgb="FF000000"/>
        <rFont val="宋体"/>
        <charset val="134"/>
      </rPr>
      <t>年安宁市市级一般公共预算基本支出情况表（公开到款级）</t>
    </r>
  </si>
  <si>
    <t>1-8  2024年安宁市市本级一般公共预算政府预算经济分类表（基本支出）</t>
  </si>
  <si>
    <r>
      <rPr>
        <sz val="12"/>
        <color rgb="FF000000"/>
        <rFont val="Times New Roman"/>
        <charset val="134"/>
      </rPr>
      <t>1-9  2024</t>
    </r>
    <r>
      <rPr>
        <sz val="12"/>
        <color rgb="FF000000"/>
        <rFont val="宋体"/>
        <charset val="134"/>
      </rPr>
      <t>年市本级一般公共预算支出表（州（市）对下转移支付项目）</t>
    </r>
  </si>
  <si>
    <t>1-10  2024年安宁市分地区税收返还和转移支付预算表</t>
  </si>
  <si>
    <t>1-11  2024年安宁市“三公”经费预算财政拨款情况统计表</t>
  </si>
  <si>
    <t>2-1  2024年安宁市政府性基金预算收入情况表</t>
  </si>
  <si>
    <t>2-2  2024年安宁市政府性基金预算支出情况表</t>
  </si>
  <si>
    <t>2-3  2024年安宁市市级政府性基金预算收入情况表</t>
  </si>
  <si>
    <t>2-4  2024年安宁市市级政府性基金预算支出情况表（公开到项级）</t>
  </si>
  <si>
    <t>2-5  2024年安宁市市本级政府性基金预算收入情况表</t>
  </si>
  <si>
    <t>2-6  2024年安宁市市本级政府性基金预算支出情况表（公开到项级）</t>
  </si>
  <si>
    <r>
      <rPr>
        <sz val="12"/>
        <color theme="1"/>
        <rFont val="Times New Roman"/>
        <charset val="134"/>
      </rPr>
      <t>2-7  2024</t>
    </r>
    <r>
      <rPr>
        <sz val="12"/>
        <color theme="1"/>
        <rFont val="宋体"/>
        <charset val="134"/>
      </rPr>
      <t>年安宁市市本级政府性基金支出表（州（市）对下转移支付）</t>
    </r>
  </si>
  <si>
    <t>3-1  2024年安宁市国有资本经营收入预算情况表</t>
  </si>
  <si>
    <t>3-2  2024年安宁市国有资本经营支出预算情况表</t>
  </si>
  <si>
    <t>3-3  2024年安宁市市级国有资本经营收入预算情况表</t>
  </si>
  <si>
    <t>3-4  2024年安宁市市级国有资本经营支出预算情况表（公开到项级）</t>
  </si>
  <si>
    <t>3-5  2024年安宁市市本级国有资本经营收入预算情况表</t>
  </si>
  <si>
    <t xml:space="preserve">3-6  2024年安宁市市本级国有资本经营支出预算情况表（公开到项级） </t>
  </si>
  <si>
    <t>3-7  2024年安宁市市本级国有资本经营预算转移支付表（分地区）</t>
  </si>
  <si>
    <t>3-8  2024年安宁市市本级国有资本经营预算转移支付表（分项目）</t>
  </si>
  <si>
    <t>4-1  2024年安宁市社会保险基金收入预算情况表</t>
  </si>
  <si>
    <t>4-2  2024年安宁市社会保险基金支出预算情况表</t>
  </si>
  <si>
    <t>4-3  2024年安宁市本级社会保险基金收入预算情况表</t>
  </si>
  <si>
    <t>4-4  2024年安宁市本级社会保险基金支出预算情况表</t>
  </si>
  <si>
    <t>5-1   安宁市2023年地方政府债务限额及余额预算情况表</t>
  </si>
  <si>
    <t>5-2  安宁市2023年地方政府一般债务余额情况表</t>
  </si>
  <si>
    <t>5-3  安宁市2023年地方政府一般债务余额情况表</t>
  </si>
  <si>
    <t>5-4  安宁市市本级2023年地方政府一般债务余额情况表</t>
  </si>
  <si>
    <t>5-5  安宁市2023年地方政府专项债务余额情况表</t>
  </si>
  <si>
    <t>5-6  安宁市市级2023年地方政府专项债务余额情况表</t>
  </si>
  <si>
    <t>5-7 安宁市本级2023年地方政府专项债务余额情况表（本级）</t>
  </si>
  <si>
    <r>
      <rPr>
        <sz val="12"/>
        <color theme="1"/>
        <rFont val="Times New Roman"/>
        <charset val="134"/>
      </rPr>
      <t xml:space="preserve">5-8  </t>
    </r>
    <r>
      <rPr>
        <sz val="12"/>
        <color theme="1"/>
        <rFont val="宋体"/>
        <charset val="134"/>
      </rPr>
      <t>安宁市地方政府债券发行及还本付息情况表</t>
    </r>
  </si>
  <si>
    <r>
      <rPr>
        <sz val="12"/>
        <color theme="1"/>
        <rFont val="Times New Roman"/>
        <charset val="134"/>
      </rPr>
      <t xml:space="preserve">5-9  </t>
    </r>
    <r>
      <rPr>
        <sz val="12"/>
        <color theme="1"/>
        <rFont val="宋体"/>
        <charset val="134"/>
      </rPr>
      <t>安宁市2024年政府专项债务限额和余额情况表</t>
    </r>
  </si>
  <si>
    <t>5-10  安宁市2024年年初新增地方政府债券资金安排表</t>
  </si>
  <si>
    <r>
      <rPr>
        <sz val="12"/>
        <color theme="1"/>
        <rFont val="Times New Roman"/>
        <charset val="134"/>
      </rPr>
      <t xml:space="preserve">6-1  </t>
    </r>
    <r>
      <rPr>
        <sz val="12"/>
        <color theme="1"/>
        <rFont val="宋体"/>
        <charset val="134"/>
      </rPr>
      <t>重大政策和重点项目绩效目标表</t>
    </r>
  </si>
  <si>
    <r>
      <rPr>
        <sz val="12"/>
        <color theme="1"/>
        <rFont val="Times New Roman"/>
        <charset val="134"/>
      </rPr>
      <t xml:space="preserve">6-2  </t>
    </r>
    <r>
      <rPr>
        <sz val="12"/>
        <color theme="1"/>
        <rFont val="宋体"/>
        <charset val="134"/>
      </rPr>
      <t>重点工作情况解释说明汇总表</t>
    </r>
  </si>
  <si>
    <r>
      <rPr>
        <sz val="14"/>
        <rFont val="宋体"/>
        <charset val="134"/>
      </rPr>
      <t>单位：万元</t>
    </r>
  </si>
  <si>
    <r>
      <rPr>
        <b/>
        <sz val="14"/>
        <rFont val="宋体"/>
        <charset val="134"/>
      </rPr>
      <t>项目</t>
    </r>
  </si>
  <si>
    <r>
      <rPr>
        <b/>
        <sz val="14"/>
        <rFont val="Times New Roman"/>
        <charset val="134"/>
      </rPr>
      <t>2023</t>
    </r>
    <r>
      <rPr>
        <b/>
        <sz val="14"/>
        <rFont val="宋体"/>
        <charset val="134"/>
      </rPr>
      <t>年执行数</t>
    </r>
  </si>
  <si>
    <r>
      <rPr>
        <b/>
        <sz val="14"/>
        <rFont val="Times New Roman"/>
        <charset val="134"/>
      </rPr>
      <t>2024</t>
    </r>
    <r>
      <rPr>
        <b/>
        <sz val="14"/>
        <rFont val="宋体"/>
        <charset val="134"/>
      </rPr>
      <t>年预算数</t>
    </r>
  </si>
  <si>
    <r>
      <rPr>
        <b/>
        <sz val="14"/>
        <rFont val="宋体"/>
        <charset val="134"/>
      </rPr>
      <t>预算数比上年执行数增长</t>
    </r>
    <r>
      <rPr>
        <b/>
        <sz val="14"/>
        <rFont val="Times New Roman"/>
        <charset val="134"/>
      </rPr>
      <t>%</t>
    </r>
  </si>
  <si>
    <r>
      <rPr>
        <b/>
        <sz val="14"/>
        <color theme="1"/>
        <rFont val="宋体"/>
        <charset val="134"/>
      </rPr>
      <t>一、税收收入</t>
    </r>
  </si>
  <si>
    <r>
      <rPr>
        <sz val="14"/>
        <color theme="1"/>
        <rFont val="Times New Roman"/>
        <charset val="134"/>
      </rPr>
      <t xml:space="preserve">     </t>
    </r>
    <r>
      <rPr>
        <sz val="14"/>
        <color theme="1"/>
        <rFont val="宋体"/>
        <charset val="134"/>
      </rPr>
      <t>增值税</t>
    </r>
  </si>
  <si>
    <r>
      <rPr>
        <sz val="14"/>
        <color theme="1"/>
        <rFont val="Times New Roman"/>
        <charset val="134"/>
      </rPr>
      <t xml:space="preserve">     </t>
    </r>
    <r>
      <rPr>
        <sz val="14"/>
        <color theme="1"/>
        <rFont val="宋体"/>
        <charset val="134"/>
      </rPr>
      <t>企业所得税</t>
    </r>
  </si>
  <si>
    <r>
      <rPr>
        <sz val="14"/>
        <color theme="1"/>
        <rFont val="Times New Roman"/>
        <charset val="134"/>
      </rPr>
      <t xml:space="preserve">     </t>
    </r>
    <r>
      <rPr>
        <sz val="14"/>
        <color theme="1"/>
        <rFont val="宋体"/>
        <charset val="134"/>
      </rPr>
      <t>企业所得税退税</t>
    </r>
  </si>
  <si>
    <r>
      <rPr>
        <sz val="14"/>
        <color theme="1"/>
        <rFont val="Times New Roman"/>
        <charset val="134"/>
      </rPr>
      <t xml:space="preserve">     </t>
    </r>
    <r>
      <rPr>
        <sz val="14"/>
        <color theme="1"/>
        <rFont val="宋体"/>
        <charset val="134"/>
      </rPr>
      <t>个人所得税</t>
    </r>
  </si>
  <si>
    <r>
      <rPr>
        <sz val="14"/>
        <color theme="1"/>
        <rFont val="Times New Roman"/>
        <charset val="134"/>
      </rPr>
      <t xml:space="preserve">     </t>
    </r>
    <r>
      <rPr>
        <sz val="14"/>
        <color theme="1"/>
        <rFont val="宋体"/>
        <charset val="134"/>
      </rPr>
      <t>资源税</t>
    </r>
  </si>
  <si>
    <r>
      <rPr>
        <sz val="14"/>
        <color theme="1"/>
        <rFont val="Times New Roman"/>
        <charset val="134"/>
      </rPr>
      <t xml:space="preserve">     </t>
    </r>
    <r>
      <rPr>
        <sz val="14"/>
        <color theme="1"/>
        <rFont val="宋体"/>
        <charset val="134"/>
      </rPr>
      <t>城市维护建设税</t>
    </r>
  </si>
  <si>
    <r>
      <rPr>
        <sz val="14"/>
        <color theme="1"/>
        <rFont val="Times New Roman"/>
        <charset val="134"/>
      </rPr>
      <t xml:space="preserve">     </t>
    </r>
    <r>
      <rPr>
        <sz val="14"/>
        <color theme="1"/>
        <rFont val="宋体"/>
        <charset val="134"/>
      </rPr>
      <t>房产税</t>
    </r>
  </si>
  <si>
    <r>
      <rPr>
        <sz val="14"/>
        <color theme="1"/>
        <rFont val="Times New Roman"/>
        <charset val="134"/>
      </rPr>
      <t xml:space="preserve">     </t>
    </r>
    <r>
      <rPr>
        <sz val="14"/>
        <color theme="1"/>
        <rFont val="宋体"/>
        <charset val="134"/>
      </rPr>
      <t>印花税</t>
    </r>
  </si>
  <si>
    <r>
      <rPr>
        <sz val="14"/>
        <color theme="1"/>
        <rFont val="Times New Roman"/>
        <charset val="134"/>
      </rPr>
      <t xml:space="preserve">     </t>
    </r>
    <r>
      <rPr>
        <sz val="14"/>
        <color theme="1"/>
        <rFont val="宋体"/>
        <charset val="134"/>
      </rPr>
      <t>城镇土地使用税</t>
    </r>
  </si>
  <si>
    <r>
      <rPr>
        <sz val="14"/>
        <color theme="1"/>
        <rFont val="Times New Roman"/>
        <charset val="134"/>
      </rPr>
      <t xml:space="preserve">     </t>
    </r>
    <r>
      <rPr>
        <sz val="14"/>
        <color theme="1"/>
        <rFont val="宋体"/>
        <charset val="134"/>
      </rPr>
      <t>土地增值税</t>
    </r>
  </si>
  <si>
    <r>
      <rPr>
        <sz val="14"/>
        <color theme="1"/>
        <rFont val="Times New Roman"/>
        <charset val="134"/>
      </rPr>
      <t xml:space="preserve">     </t>
    </r>
    <r>
      <rPr>
        <sz val="14"/>
        <color theme="1"/>
        <rFont val="宋体"/>
        <charset val="134"/>
      </rPr>
      <t>车船税</t>
    </r>
  </si>
  <si>
    <r>
      <rPr>
        <sz val="14"/>
        <color theme="1"/>
        <rFont val="Times New Roman"/>
        <charset val="134"/>
      </rPr>
      <t xml:space="preserve">     </t>
    </r>
    <r>
      <rPr>
        <sz val="14"/>
        <color theme="1"/>
        <rFont val="宋体"/>
        <charset val="134"/>
      </rPr>
      <t>耕地占用税</t>
    </r>
  </si>
  <si>
    <r>
      <rPr>
        <sz val="14"/>
        <color theme="1"/>
        <rFont val="Times New Roman"/>
        <charset val="134"/>
      </rPr>
      <t xml:space="preserve">     </t>
    </r>
    <r>
      <rPr>
        <sz val="14"/>
        <color theme="1"/>
        <rFont val="宋体"/>
        <charset val="134"/>
      </rPr>
      <t>契税</t>
    </r>
  </si>
  <si>
    <r>
      <rPr>
        <sz val="14"/>
        <color theme="1"/>
        <rFont val="Times New Roman"/>
        <charset val="134"/>
      </rPr>
      <t xml:space="preserve">     </t>
    </r>
    <r>
      <rPr>
        <sz val="14"/>
        <color theme="1"/>
        <rFont val="宋体"/>
        <charset val="134"/>
      </rPr>
      <t>烟叶税</t>
    </r>
  </si>
  <si>
    <r>
      <rPr>
        <sz val="14"/>
        <color theme="1"/>
        <rFont val="Times New Roman"/>
        <charset val="134"/>
      </rPr>
      <t xml:space="preserve">     </t>
    </r>
    <r>
      <rPr>
        <sz val="14"/>
        <color theme="1"/>
        <rFont val="宋体"/>
        <charset val="134"/>
      </rPr>
      <t>环境保护税</t>
    </r>
  </si>
  <si>
    <r>
      <rPr>
        <sz val="14"/>
        <color theme="1"/>
        <rFont val="Times New Roman"/>
        <charset val="134"/>
      </rPr>
      <t xml:space="preserve">     </t>
    </r>
    <r>
      <rPr>
        <sz val="14"/>
        <color theme="1"/>
        <rFont val="宋体"/>
        <charset val="134"/>
      </rPr>
      <t>其他税收收入</t>
    </r>
  </si>
  <si>
    <r>
      <rPr>
        <b/>
        <sz val="14"/>
        <color theme="1"/>
        <rFont val="宋体"/>
        <charset val="134"/>
      </rPr>
      <t>二、非税收入</t>
    </r>
  </si>
  <si>
    <r>
      <rPr>
        <sz val="14"/>
        <color theme="1"/>
        <rFont val="Times New Roman"/>
        <charset val="134"/>
      </rPr>
      <t xml:space="preserve">     </t>
    </r>
    <r>
      <rPr>
        <sz val="14"/>
        <color theme="1"/>
        <rFont val="宋体"/>
        <charset val="134"/>
      </rPr>
      <t>专项收入</t>
    </r>
  </si>
  <si>
    <r>
      <rPr>
        <sz val="14"/>
        <color theme="1"/>
        <rFont val="Times New Roman"/>
        <charset val="134"/>
      </rPr>
      <t xml:space="preserve">     </t>
    </r>
    <r>
      <rPr>
        <sz val="14"/>
        <color theme="1"/>
        <rFont val="宋体"/>
        <charset val="134"/>
      </rPr>
      <t>行政事业性收费收入</t>
    </r>
  </si>
  <si>
    <r>
      <rPr>
        <sz val="14"/>
        <color theme="1"/>
        <rFont val="Times New Roman"/>
        <charset val="134"/>
      </rPr>
      <t xml:space="preserve">     </t>
    </r>
    <r>
      <rPr>
        <sz val="14"/>
        <color theme="1"/>
        <rFont val="宋体"/>
        <charset val="134"/>
      </rPr>
      <t>罚没收入</t>
    </r>
  </si>
  <si>
    <r>
      <rPr>
        <sz val="14"/>
        <color theme="1"/>
        <rFont val="Times New Roman"/>
        <charset val="134"/>
      </rPr>
      <t xml:space="preserve">     </t>
    </r>
    <r>
      <rPr>
        <sz val="14"/>
        <color theme="1"/>
        <rFont val="宋体"/>
        <charset val="134"/>
      </rPr>
      <t>国有资本经营收入</t>
    </r>
  </si>
  <si>
    <r>
      <rPr>
        <sz val="14"/>
        <color theme="1"/>
        <rFont val="Times New Roman"/>
        <charset val="134"/>
      </rPr>
      <t xml:space="preserve">     </t>
    </r>
    <r>
      <rPr>
        <sz val="14"/>
        <color theme="1"/>
        <rFont val="宋体"/>
        <charset val="134"/>
      </rPr>
      <t>国有资源（资产）有偿使用收入</t>
    </r>
  </si>
  <si>
    <r>
      <rPr>
        <sz val="14"/>
        <color theme="1"/>
        <rFont val="Times New Roman"/>
        <charset val="134"/>
      </rPr>
      <t xml:space="preserve">     </t>
    </r>
    <r>
      <rPr>
        <sz val="14"/>
        <color theme="1"/>
        <rFont val="宋体"/>
        <charset val="134"/>
      </rPr>
      <t>捐赠收入</t>
    </r>
  </si>
  <si>
    <r>
      <rPr>
        <sz val="14"/>
        <color theme="1"/>
        <rFont val="Times New Roman"/>
        <charset val="134"/>
      </rPr>
      <t xml:space="preserve">     </t>
    </r>
    <r>
      <rPr>
        <sz val="14"/>
        <color theme="1"/>
        <rFont val="宋体"/>
        <charset val="134"/>
      </rPr>
      <t>政府住房基金收入</t>
    </r>
  </si>
  <si>
    <r>
      <rPr>
        <sz val="14"/>
        <color theme="1"/>
        <rFont val="Times New Roman"/>
        <charset val="134"/>
      </rPr>
      <t xml:space="preserve">     </t>
    </r>
    <r>
      <rPr>
        <sz val="14"/>
        <color theme="1"/>
        <rFont val="宋体"/>
        <charset val="134"/>
      </rPr>
      <t>其他收入</t>
    </r>
  </si>
  <si>
    <r>
      <rPr>
        <b/>
        <sz val="14"/>
        <color theme="1"/>
        <rFont val="宋体"/>
        <charset val="134"/>
      </rPr>
      <t>本年收入小计</t>
    </r>
  </si>
  <si>
    <r>
      <rPr>
        <b/>
        <sz val="14"/>
        <color theme="1"/>
        <rFont val="宋体"/>
        <charset val="134"/>
      </rPr>
      <t>转移性收入</t>
    </r>
  </si>
  <si>
    <r>
      <rPr>
        <sz val="14"/>
        <color theme="1"/>
        <rFont val="Times New Roman"/>
        <charset val="134"/>
      </rPr>
      <t xml:space="preserve">    </t>
    </r>
    <r>
      <rPr>
        <sz val="14"/>
        <color theme="1"/>
        <rFont val="宋体"/>
        <charset val="134"/>
      </rPr>
      <t>返还性收入</t>
    </r>
  </si>
  <si>
    <r>
      <rPr>
        <sz val="14"/>
        <color theme="1"/>
        <rFont val="Times New Roman"/>
        <charset val="134"/>
      </rPr>
      <t xml:space="preserve">    </t>
    </r>
    <r>
      <rPr>
        <sz val="14"/>
        <color theme="1"/>
        <rFont val="宋体"/>
        <charset val="134"/>
      </rPr>
      <t>一般性转移支付收入</t>
    </r>
  </si>
  <si>
    <r>
      <rPr>
        <sz val="14"/>
        <color theme="1"/>
        <rFont val="Times New Roman"/>
        <charset val="134"/>
      </rPr>
      <t xml:space="preserve">    </t>
    </r>
    <r>
      <rPr>
        <sz val="14"/>
        <color theme="1"/>
        <rFont val="宋体"/>
        <charset val="134"/>
      </rPr>
      <t>专项转移支付收入</t>
    </r>
  </si>
  <si>
    <r>
      <rPr>
        <sz val="14"/>
        <color theme="1"/>
        <rFont val="Times New Roman"/>
        <charset val="134"/>
      </rPr>
      <t xml:space="preserve">    </t>
    </r>
    <r>
      <rPr>
        <sz val="14"/>
        <color theme="1"/>
        <rFont val="宋体"/>
        <charset val="134"/>
      </rPr>
      <t>上年结余收入</t>
    </r>
  </si>
  <si>
    <r>
      <rPr>
        <sz val="14"/>
        <color theme="1"/>
        <rFont val="Times New Roman"/>
        <charset val="134"/>
      </rPr>
      <t xml:space="preserve">    </t>
    </r>
    <r>
      <rPr>
        <sz val="14"/>
        <color theme="1"/>
        <rFont val="宋体"/>
        <charset val="134"/>
      </rPr>
      <t>调入资金</t>
    </r>
  </si>
  <si>
    <r>
      <rPr>
        <sz val="14"/>
        <color theme="1"/>
        <rFont val="Times New Roman"/>
        <charset val="134"/>
      </rPr>
      <t xml:space="preserve">    </t>
    </r>
    <r>
      <rPr>
        <sz val="14"/>
        <color theme="1"/>
        <rFont val="宋体"/>
        <charset val="134"/>
      </rPr>
      <t>地方政府一般债务转贷收入</t>
    </r>
  </si>
  <si>
    <r>
      <rPr>
        <sz val="14"/>
        <color theme="1"/>
        <rFont val="Times New Roman"/>
        <charset val="134"/>
      </rPr>
      <t xml:space="preserve">    </t>
    </r>
    <r>
      <rPr>
        <sz val="14"/>
        <color theme="1"/>
        <rFont val="宋体"/>
        <charset val="134"/>
      </rPr>
      <t>动用预算稳定调节基金</t>
    </r>
  </si>
  <si>
    <r>
      <rPr>
        <b/>
        <sz val="14"/>
        <color theme="1"/>
        <rFont val="宋体"/>
        <charset val="134"/>
      </rPr>
      <t>收入合计</t>
    </r>
  </si>
  <si>
    <t>单位：万元</t>
  </si>
  <si>
    <t>项目</t>
  </si>
  <si>
    <t>2023年执行数</t>
  </si>
  <si>
    <t>2024年预算数</t>
  </si>
  <si>
    <t>预算数比上年执行数增长%</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</si>
  <si>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</si>
  <si>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</si>
  <si>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</si>
  <si>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</si>
  <si>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</si>
  <si>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</si>
  <si>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</si>
  <si>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</si>
  <si>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</si>
  <si>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</si>
  <si>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</si>
  <si>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</si>
  <si>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</si>
  <si>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</si>
  <si>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</si>
  <si>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</si>
  <si>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</si>
  <si>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</si>
  <si>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</si>
  <si>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</si>
  <si>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</si>
  <si>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</si>
  <si>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</si>
  <si>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</si>
  <si>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</si>
  <si>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本年支出小计</t>
  </si>
  <si>
    <t>地方政府一般债务还本支出</t>
  </si>
  <si>
    <t>转移性支出</t>
  </si>
  <si>
    <t xml:space="preserve">    返还性支出</t>
  </si>
  <si>
    <t xml:space="preserve">    一般性转移支付</t>
  </si>
  <si>
    <t xml:space="preserve">    专项转移支付</t>
  </si>
  <si>
    <t xml:space="preserve">    上解支出</t>
  </si>
  <si>
    <t xml:space="preserve">    调出资金</t>
  </si>
  <si>
    <t xml:space="preserve">    年终结余</t>
  </si>
  <si>
    <t xml:space="preserve">    安排预算稳定调节基金</t>
  </si>
  <si>
    <t>支出合计</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</si>
  <si>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</si>
  <si>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</si>
  <si>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</si>
  <si>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</si>
  <si>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</si>
  <si>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</si>
  <si>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</si>
  <si>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</si>
  <si>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</si>
  <si>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</si>
  <si>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</si>
  <si>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</si>
  <si>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</si>
  <si>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</si>
  <si>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</si>
  <si>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</si>
  <si>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</si>
  <si>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</si>
  <si>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</si>
  <si>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</si>
  <si>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</si>
  <si>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</si>
  <si>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</si>
  <si>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</si>
  <si>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</si>
  <si>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</si>
  <si>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本年收入小计</t>
  </si>
  <si>
    <t>转移性收入</t>
  </si>
  <si>
    <t xml:space="preserve">    返还性收入</t>
  </si>
  <si>
    <t xml:space="preserve">    一般性转移支付收入</t>
  </si>
  <si>
    <t xml:space="preserve">        上级一般性补助收入</t>
  </si>
  <si>
    <t xml:space="preserve">        下级一般性上解收入</t>
  </si>
  <si>
    <t xml:space="preserve">    专项转移支付收入</t>
  </si>
  <si>
    <t xml:space="preserve">        上级专项补助收入</t>
  </si>
  <si>
    <t xml:space="preserve">        下级专项上解收入</t>
  </si>
  <si>
    <t xml:space="preserve">    上年结余收入</t>
  </si>
  <si>
    <t xml:space="preserve">    调入资金</t>
  </si>
  <si>
    <t xml:space="preserve">    地方政府一般债务转贷收入</t>
  </si>
  <si>
    <t xml:space="preserve">    动用预算稳定调节基金</t>
  </si>
  <si>
    <t>收入合计</t>
  </si>
  <si>
    <t>1-4  2024年安宁市市级一般公共预算支出情况表</t>
  </si>
  <si>
    <r>
      <rPr>
        <b/>
        <sz val="14"/>
        <rFont val="宋体"/>
        <charset val="134"/>
      </rPr>
      <t>比上年执行数增长</t>
    </r>
    <r>
      <rPr>
        <b/>
        <sz val="14"/>
        <rFont val="Times New Roman"/>
        <charset val="134"/>
      </rPr>
      <t>%</t>
    </r>
  </si>
  <si>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</si>
  <si>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</si>
  <si>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</si>
  <si>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</si>
  <si>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</si>
  <si>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</si>
  <si>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</si>
  <si>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</si>
  <si>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</si>
  <si>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</si>
  <si>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</si>
  <si>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</si>
  <si>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</si>
  <si>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</si>
  <si>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</si>
  <si>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</si>
  <si>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</si>
  <si>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</si>
  <si>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</si>
  <si>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</si>
  <si>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</si>
  <si>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</si>
  <si>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</si>
  <si>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</si>
  <si>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</si>
  <si>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</si>
  <si>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</si>
  <si>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</si>
  <si>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</si>
  <si>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</si>
  <si>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</si>
  <si>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</si>
  <si>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</si>
  <si>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</si>
  <si>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</si>
  <si>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</si>
  <si>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</si>
  <si>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</si>
  <si>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</si>
  <si>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</si>
  <si>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</si>
  <si>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</si>
  <si>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</si>
  <si>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</si>
  <si>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</si>
  <si>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</si>
  <si>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</si>
  <si>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</si>
  <si>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</si>
  <si>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</si>
  <si>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</si>
  <si>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</si>
  <si>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</si>
  <si>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</si>
  <si>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</si>
  <si>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</si>
  <si>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</si>
  <si>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</si>
  <si>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</si>
  <si>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</si>
  <si>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</si>
  <si>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</si>
  <si>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</si>
  <si>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</si>
  <si>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</si>
  <si>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</si>
  <si>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</si>
  <si>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</si>
  <si>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</si>
  <si>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</si>
  <si>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</si>
  <si>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</si>
  <si>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</si>
  <si>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</si>
  <si>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</si>
  <si>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</si>
  <si>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</si>
  <si>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</si>
  <si>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</si>
  <si>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</si>
  <si>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</si>
  <si>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</si>
  <si>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</si>
  <si>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</si>
  <si>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</si>
  <si>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</si>
  <si>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</si>
  <si>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</si>
  <si>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</si>
  <si>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</si>
  <si>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</si>
  <si>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</si>
  <si>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</si>
  <si>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</si>
  <si>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</si>
  <si>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</si>
  <si>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</si>
  <si>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</si>
  <si>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</si>
  <si>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</si>
  <si>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</si>
  <si>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</si>
  <si>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</si>
  <si>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</si>
  <si>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</si>
  <si>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</si>
  <si>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</si>
  <si>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</si>
  <si>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</si>
  <si>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</si>
  <si>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</si>
  <si>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</si>
  <si>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</si>
  <si>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</si>
  <si>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</si>
  <si>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</si>
  <si>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</si>
  <si>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</si>
  <si>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</si>
  <si>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</si>
  <si>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</si>
  <si>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</si>
  <si>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</si>
  <si>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</si>
  <si>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</si>
  <si>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</si>
  <si>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</si>
  <si>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</si>
  <si>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</si>
  <si>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</si>
  <si>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</si>
  <si>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</si>
  <si>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</si>
  <si>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</si>
  <si>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</si>
  <si>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</si>
  <si>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</si>
  <si>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</si>
  <si>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</si>
  <si>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</si>
  <si>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</si>
  <si>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</si>
  <si>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</si>
  <si>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</si>
  <si>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</si>
  <si>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</si>
  <si>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</si>
  <si>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</si>
  <si>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</si>
  <si>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</si>
  <si>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</si>
  <si>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</si>
  <si>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</si>
  <si>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</si>
  <si>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</si>
  <si>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</si>
  <si>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</si>
  <si>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</si>
  <si>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</si>
  <si>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</si>
  <si>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</si>
  <si>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</si>
  <si>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</si>
  <si>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</si>
  <si>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</si>
  <si>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</si>
  <si>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</si>
  <si>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</si>
  <si>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</si>
  <si>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</si>
  <si>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</si>
  <si>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</si>
  <si>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</si>
  <si>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</si>
  <si>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</si>
  <si>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</si>
  <si>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</si>
  <si>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</si>
  <si>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</si>
  <si>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</si>
  <si>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</si>
  <si>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</si>
  <si>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</si>
  <si>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</si>
  <si>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</si>
  <si>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</si>
  <si>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</si>
  <si>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</si>
  <si>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</si>
  <si>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</si>
  <si>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</si>
  <si>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</si>
  <si>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</si>
  <si>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</si>
  <si>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</si>
  <si>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</si>
  <si>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</si>
  <si>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</si>
  <si>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</si>
  <si>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</si>
  <si>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</si>
  <si>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</si>
  <si>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</si>
  <si>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</si>
  <si>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</si>
  <si>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</si>
  <si>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</si>
  <si>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</si>
  <si>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</si>
  <si>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</si>
  <si>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</si>
  <si>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</si>
  <si>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</si>
  <si>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</si>
  <si>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</si>
  <si>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</si>
  <si>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</si>
  <si>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</si>
  <si>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</si>
  <si>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</si>
  <si>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</si>
  <si>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</si>
  <si>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</si>
  <si>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</si>
  <si>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</si>
  <si>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</si>
  <si>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</si>
  <si>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</si>
  <si>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</si>
  <si>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</si>
  <si>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</si>
  <si>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</si>
  <si>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</si>
  <si>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</si>
  <si>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</si>
  <si>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</si>
  <si>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</si>
  <si>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</si>
  <si>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</si>
  <si>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</si>
  <si>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</si>
  <si>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</si>
  <si>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</si>
  <si>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</si>
  <si>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</si>
  <si>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</si>
  <si>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</si>
  <si>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</si>
  <si>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</si>
  <si>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</si>
  <si>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</si>
  <si>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</si>
  <si>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</si>
  <si>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</si>
  <si>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</si>
  <si>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</si>
  <si>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</si>
  <si>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</si>
  <si>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</si>
  <si>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</si>
  <si>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</si>
  <si>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</si>
  <si>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</si>
  <si>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</si>
  <si>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</si>
  <si>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</si>
  <si>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</si>
  <si>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</si>
  <si>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</si>
  <si>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</si>
  <si>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</si>
  <si>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</si>
  <si>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</si>
  <si>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</si>
  <si>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</si>
  <si>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</si>
  <si>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</si>
  <si>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</si>
  <si>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</si>
  <si>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</si>
  <si>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</si>
  <si>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</si>
  <si>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</si>
  <si>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</si>
  <si>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</si>
  <si>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</si>
  <si>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</si>
  <si>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</si>
  <si>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</si>
  <si>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</si>
  <si>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</si>
  <si>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</si>
  <si>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</si>
  <si>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</si>
  <si>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</si>
  <si>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</si>
  <si>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</si>
  <si>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</si>
  <si>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</si>
  <si>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</si>
  <si>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</si>
  <si>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</si>
  <si>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</si>
  <si>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</si>
  <si>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</si>
  <si>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</si>
  <si>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</si>
  <si>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</si>
  <si>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</si>
  <si>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</si>
  <si>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</si>
  <si>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</si>
  <si>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</si>
  <si>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</si>
  <si>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</si>
  <si>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</si>
  <si>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</si>
  <si>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</si>
  <si>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</si>
  <si>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</si>
  <si>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</si>
  <si>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</si>
  <si>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</si>
  <si>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</si>
  <si>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</si>
  <si>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</si>
  <si>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</si>
  <si>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</si>
  <si>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</si>
  <si>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</si>
  <si>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</si>
  <si>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</si>
  <si>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</si>
  <si>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</si>
  <si>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</si>
  <si>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</si>
  <si>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</si>
  <si>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</si>
  <si>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</si>
  <si>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</si>
  <si>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</si>
  <si>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</si>
  <si>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</si>
  <si>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</si>
  <si>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</si>
  <si>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</si>
  <si>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</si>
  <si>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</si>
  <si>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</si>
  <si>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</si>
  <si>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</si>
  <si>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</si>
  <si>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</si>
  <si>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</si>
  <si>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</si>
  <si>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</si>
  <si>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</si>
  <si>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</si>
  <si>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</si>
  <si>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</si>
  <si>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</si>
  <si>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</si>
  <si>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</si>
  <si>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</si>
  <si>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</si>
  <si>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</si>
  <si>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</si>
  <si>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</si>
  <si>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</si>
  <si>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</si>
  <si>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</si>
  <si>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</si>
  <si>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</si>
  <si>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</si>
  <si>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</si>
  <si>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</si>
  <si>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</si>
  <si>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</si>
  <si>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</si>
  <si>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</si>
  <si>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</si>
  <si>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</si>
  <si>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</si>
  <si>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</si>
  <si>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</si>
  <si>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</si>
  <si>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</si>
  <si>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</si>
  <si>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</si>
  <si>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</si>
  <si>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</si>
  <si>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</si>
  <si>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</si>
  <si>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</si>
  <si>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</si>
  <si>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</si>
  <si>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</si>
  <si>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</si>
  <si>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</si>
  <si>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</si>
  <si>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</si>
  <si>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</si>
  <si>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</si>
  <si>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</si>
  <si>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</si>
  <si>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</si>
  <si>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</si>
  <si>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</si>
  <si>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</si>
  <si>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</si>
  <si>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</si>
  <si>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</si>
  <si>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</si>
  <si>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</si>
  <si>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</si>
  <si>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</si>
  <si>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</si>
  <si>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</si>
  <si>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</si>
  <si>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</si>
  <si>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</si>
  <si>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</si>
  <si>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</si>
  <si>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</si>
  <si>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</si>
  <si>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</si>
  <si>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</si>
  <si>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</si>
  <si>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</si>
  <si>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</si>
  <si>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</si>
  <si>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</si>
  <si>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</si>
  <si>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</si>
  <si>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</si>
  <si>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</si>
  <si>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</si>
  <si>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</si>
  <si>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</si>
  <si>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</si>
  <si>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</si>
  <si>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</si>
  <si>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</si>
  <si>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</si>
  <si>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</si>
  <si>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</si>
  <si>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</si>
  <si>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</si>
  <si>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</si>
  <si>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</si>
  <si>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</si>
  <si>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</si>
  <si>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</si>
  <si>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</si>
  <si>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</si>
  <si>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</si>
  <si>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</si>
  <si>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</si>
  <si>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</si>
  <si>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</si>
  <si>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</si>
  <si>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</si>
  <si>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</si>
  <si>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</si>
  <si>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</si>
  <si>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</si>
  <si>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</si>
  <si>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</si>
  <si>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</si>
  <si>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</si>
  <si>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</si>
  <si>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</si>
  <si>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</si>
  <si>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</si>
  <si>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</si>
  <si>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</si>
  <si>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</si>
  <si>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</si>
  <si>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</si>
  <si>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</si>
  <si>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</si>
  <si>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</si>
  <si>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</si>
  <si>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</si>
  <si>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</si>
  <si>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</si>
  <si>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</si>
  <si>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</si>
  <si>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</si>
  <si>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</si>
  <si>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</si>
  <si>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</si>
  <si>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</si>
  <si>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</si>
  <si>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</si>
  <si>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</si>
  <si>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</si>
  <si>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</si>
  <si>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</si>
  <si>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</si>
  <si>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</si>
  <si>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</si>
  <si>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</si>
  <si>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</si>
  <si>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</si>
  <si>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</si>
  <si>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</si>
  <si>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</si>
  <si>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</si>
  <si>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</si>
  <si>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</si>
  <si>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</si>
  <si>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</si>
  <si>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</si>
  <si>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</si>
  <si>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</si>
  <si>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</si>
  <si>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</si>
  <si>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</si>
  <si>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</si>
  <si>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</si>
  <si>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</si>
  <si>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</si>
  <si>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</si>
  <si>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</si>
  <si>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</si>
  <si>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</si>
  <si>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</si>
  <si>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</si>
  <si>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</si>
  <si>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</si>
  <si>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</si>
  <si>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</si>
  <si>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</si>
  <si>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</si>
  <si>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</si>
  <si>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</si>
  <si>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</si>
  <si>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</si>
  <si>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</si>
  <si>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</si>
  <si>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</si>
  <si>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</si>
  <si>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</si>
  <si>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</si>
  <si>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</si>
  <si>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</si>
  <si>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</si>
  <si>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</si>
  <si>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</si>
  <si>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</si>
  <si>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</si>
  <si>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</si>
  <si>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</si>
  <si>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</si>
  <si>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</si>
  <si>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</si>
  <si>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</si>
  <si>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</si>
  <si>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</si>
  <si>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</si>
  <si>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</si>
  <si>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</si>
  <si>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</si>
  <si>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</si>
  <si>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</si>
  <si>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</si>
  <si>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</si>
  <si>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</si>
  <si>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</si>
  <si>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</si>
  <si>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</si>
  <si>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</si>
  <si>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</si>
  <si>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</si>
  <si>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</si>
  <si>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</si>
  <si>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</si>
  <si>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</si>
  <si>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</si>
  <si>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</si>
  <si>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</si>
  <si>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</si>
  <si>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</si>
  <si>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</si>
  <si>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</si>
  <si>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</si>
  <si>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</si>
  <si>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</si>
  <si>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</si>
  <si>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</si>
  <si>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</si>
  <si>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</si>
  <si>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</si>
  <si>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</si>
  <si>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</si>
  <si>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</si>
  <si>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</si>
  <si>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</si>
  <si>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</si>
  <si>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</si>
  <si>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</si>
  <si>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</si>
  <si>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</si>
  <si>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</si>
  <si>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</si>
  <si>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</si>
  <si>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</si>
  <si>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</si>
  <si>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</si>
  <si>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</si>
  <si>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</si>
  <si>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</si>
  <si>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</si>
  <si>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</si>
  <si>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</si>
  <si>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</si>
  <si>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</si>
  <si>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</si>
  <si>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</si>
  <si>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</si>
  <si>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</si>
  <si>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</si>
  <si>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</si>
  <si>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</si>
  <si>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</si>
  <si>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</si>
  <si>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</si>
  <si>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</si>
  <si>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</si>
  <si>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</si>
  <si>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</si>
  <si>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</si>
  <si>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</si>
  <si>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</si>
  <si>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</si>
  <si>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</si>
  <si>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</si>
  <si>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</si>
  <si>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</si>
  <si>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</si>
  <si>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</si>
  <si>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</si>
  <si>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</si>
  <si>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</si>
  <si>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</si>
  <si>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</si>
  <si>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</si>
  <si>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</si>
  <si>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</si>
  <si>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</si>
  <si>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</si>
  <si>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</si>
  <si>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</si>
  <si>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</si>
  <si>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</si>
  <si>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</si>
  <si>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</si>
  <si>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</si>
  <si>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</si>
  <si>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</si>
  <si>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</si>
  <si>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</si>
  <si>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</si>
  <si>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</si>
  <si>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</si>
  <si>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</si>
  <si>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</si>
  <si>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</si>
  <si>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</si>
  <si>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</si>
  <si>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</si>
  <si>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</si>
  <si>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</si>
  <si>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</si>
  <si>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</si>
  <si>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</si>
  <si>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</si>
  <si>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</si>
  <si>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</si>
  <si>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</si>
  <si>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</si>
  <si>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</si>
  <si>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</si>
  <si>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</si>
  <si>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</si>
  <si>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</si>
  <si>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</si>
  <si>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</si>
  <si>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</si>
  <si>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</si>
  <si>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</si>
  <si>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</si>
  <si>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</si>
  <si>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</si>
  <si>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</si>
  <si>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</si>
  <si>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</si>
  <si>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</si>
  <si>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</si>
  <si>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</si>
  <si>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</si>
  <si>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</si>
  <si>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</si>
  <si>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</si>
  <si>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</si>
  <si>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</si>
  <si>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</si>
  <si>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</si>
  <si>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</si>
  <si>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</si>
  <si>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</si>
  <si>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</si>
  <si>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</si>
  <si>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</si>
  <si>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</si>
  <si>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</si>
  <si>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</si>
  <si>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</si>
  <si>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</si>
  <si>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</si>
  <si>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</si>
  <si>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</si>
  <si>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</si>
  <si>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</si>
  <si>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</si>
  <si>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</si>
  <si>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</si>
  <si>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</si>
  <si>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</si>
  <si>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</si>
  <si>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</si>
  <si>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</si>
  <si>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</si>
  <si>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</si>
  <si>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</si>
  <si>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</si>
  <si>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</si>
  <si>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</si>
  <si>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</si>
  <si>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</si>
  <si>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</si>
  <si>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</si>
  <si>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</si>
  <si>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</si>
  <si>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</si>
  <si>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</si>
  <si>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</si>
  <si>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</si>
  <si>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</si>
  <si>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</si>
  <si>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</si>
  <si>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</si>
  <si>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</si>
  <si>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</si>
  <si>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</si>
  <si>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</si>
  <si>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</si>
  <si>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</si>
  <si>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</si>
  <si>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</si>
  <si>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</si>
  <si>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</si>
  <si>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</si>
  <si>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</si>
  <si>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</si>
  <si>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</si>
  <si>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</si>
  <si>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</si>
  <si>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</si>
  <si>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</si>
  <si>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</si>
  <si>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</si>
  <si>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</si>
  <si>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</si>
  <si>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</si>
  <si>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</si>
  <si>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</si>
  <si>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</si>
  <si>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</si>
  <si>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</si>
  <si>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</si>
  <si>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</si>
  <si>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</si>
  <si>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</si>
  <si>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</si>
  <si>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</si>
  <si>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</si>
  <si>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</si>
  <si>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</si>
  <si>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</si>
  <si>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</si>
  <si>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</si>
  <si>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</si>
  <si>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</si>
  <si>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</si>
  <si>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</si>
  <si>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</si>
  <si>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</si>
  <si>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</si>
  <si>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</si>
  <si>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</si>
  <si>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</si>
  <si>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</si>
  <si>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</si>
  <si>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</si>
  <si>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</si>
  <si>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</si>
  <si>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</si>
  <si>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</si>
  <si>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</si>
  <si>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</si>
  <si>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</si>
  <si>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</si>
  <si>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</si>
  <si>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</si>
  <si>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</si>
  <si>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</si>
  <si>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</si>
  <si>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</si>
  <si>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</si>
  <si>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</si>
  <si>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</si>
  <si>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</si>
  <si>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</si>
  <si>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</si>
  <si>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</si>
  <si>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</si>
  <si>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</si>
  <si>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</si>
  <si>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</si>
  <si>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</si>
  <si>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</si>
  <si>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</si>
  <si>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</si>
  <si>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</si>
  <si>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</si>
  <si>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</si>
  <si>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</si>
  <si>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</si>
  <si>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</si>
  <si>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</si>
  <si>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</si>
  <si>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</si>
  <si>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</si>
  <si>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</si>
  <si>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</si>
  <si>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</si>
  <si>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</si>
  <si>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</si>
  <si>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</si>
  <si>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</si>
  <si>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</si>
  <si>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</si>
  <si>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</si>
  <si>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</si>
  <si>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</si>
  <si>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</si>
  <si>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</si>
  <si>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</si>
  <si>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</si>
  <si>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</si>
  <si>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</si>
  <si>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</si>
  <si>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</si>
  <si>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</si>
  <si>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</si>
  <si>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</si>
  <si>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</si>
  <si>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</si>
  <si>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</si>
  <si>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</si>
  <si>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</si>
  <si>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</si>
  <si>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</si>
  <si>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</si>
  <si>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</si>
  <si>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</si>
  <si>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</si>
  <si>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</si>
  <si>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</si>
  <si>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</si>
  <si>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</si>
  <si>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</si>
  <si>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</si>
  <si>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</si>
  <si>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</si>
  <si>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</si>
  <si>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</si>
  <si>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</si>
  <si>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</si>
  <si>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</si>
  <si>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</si>
  <si>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</si>
  <si>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</si>
  <si>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</si>
  <si>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</si>
  <si>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</si>
  <si>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</si>
  <si>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</si>
  <si>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</si>
  <si>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</si>
  <si>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</si>
  <si>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</si>
  <si>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</si>
  <si>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</si>
  <si>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</si>
  <si>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</si>
  <si>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</si>
  <si>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</si>
  <si>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</si>
  <si>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</si>
  <si>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</si>
  <si>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</si>
  <si>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</si>
  <si>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</si>
  <si>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</si>
  <si>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</si>
  <si>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</si>
  <si>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</si>
  <si>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</si>
  <si>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</si>
  <si>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</si>
  <si>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</si>
  <si>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</si>
  <si>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</si>
  <si>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</si>
  <si>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</si>
  <si>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</si>
  <si>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</si>
  <si>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</si>
  <si>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</si>
  <si>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</si>
  <si>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</si>
  <si>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</si>
  <si>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</si>
  <si>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</si>
  <si>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</si>
  <si>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</si>
  <si>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</si>
  <si>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</si>
  <si>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</si>
  <si>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</si>
  <si>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</si>
  <si>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</si>
  <si>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</si>
  <si>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</si>
  <si>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</si>
  <si>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</si>
  <si>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</si>
  <si>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</si>
  <si>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</si>
  <si>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</si>
  <si>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</si>
  <si>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</si>
  <si>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</si>
  <si>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</si>
  <si>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</si>
  <si>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</si>
  <si>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</si>
  <si>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</si>
  <si>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</si>
  <si>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</si>
  <si>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</si>
  <si>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</si>
  <si>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</si>
  <si>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</si>
  <si>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</si>
  <si>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</si>
  <si>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</si>
  <si>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</si>
  <si>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</si>
  <si>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</si>
  <si>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</si>
  <si>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</si>
  <si>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</si>
  <si>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</si>
  <si>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</si>
  <si>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</si>
  <si>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</si>
  <si>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</si>
  <si>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</si>
  <si>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</si>
  <si>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</si>
  <si>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</si>
  <si>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</si>
  <si>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</si>
  <si>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</si>
  <si>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</si>
  <si>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</si>
  <si>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</si>
  <si>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</si>
  <si>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</si>
  <si>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</si>
  <si>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</si>
  <si>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</si>
  <si>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</si>
  <si>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</si>
  <si>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</si>
  <si>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</si>
  <si>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</si>
  <si>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</si>
  <si>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</si>
  <si>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</si>
  <si>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</si>
  <si>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</si>
  <si>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</si>
  <si>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</si>
  <si>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</si>
  <si>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</si>
  <si>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</si>
  <si>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</si>
  <si>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</si>
  <si>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</si>
  <si>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</si>
  <si>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</si>
  <si>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</si>
  <si>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</si>
  <si>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r>
      <rPr>
        <b/>
        <sz val="14"/>
        <color theme="1"/>
        <rFont val="宋体"/>
        <charset val="134"/>
      </rPr>
      <t>本年支出小计</t>
    </r>
  </si>
  <si>
    <r>
      <rPr>
        <b/>
        <sz val="14"/>
        <color indexed="8"/>
        <rFont val="宋体"/>
        <charset val="134"/>
      </rPr>
      <t>地方政府一般债务还本支出</t>
    </r>
  </si>
  <si>
    <r>
      <rPr>
        <b/>
        <sz val="14"/>
        <color indexed="8"/>
        <rFont val="宋体"/>
        <charset val="134"/>
      </rPr>
      <t>转移性支出</t>
    </r>
  </si>
  <si>
    <r>
      <rPr>
        <sz val="11"/>
        <color indexed="8"/>
        <rFont val="Times New Roman"/>
        <charset val="134"/>
      </rPr>
      <t xml:space="preserve">    </t>
    </r>
    <r>
      <rPr>
        <sz val="11"/>
        <color indexed="8"/>
        <rFont val="宋体"/>
        <charset val="134"/>
      </rPr>
      <t>返还性支出</t>
    </r>
  </si>
  <si>
    <r>
      <rPr>
        <sz val="11"/>
        <color indexed="8"/>
        <rFont val="Times New Roman"/>
        <charset val="134"/>
      </rPr>
      <t xml:space="preserve">    </t>
    </r>
    <r>
      <rPr>
        <sz val="11"/>
        <color indexed="8"/>
        <rFont val="宋体"/>
        <charset val="134"/>
      </rPr>
      <t>一般性转移支付</t>
    </r>
  </si>
  <si>
    <r>
      <rPr>
        <sz val="11"/>
        <color indexed="8"/>
        <rFont val="Times New Roman"/>
        <charset val="134"/>
      </rPr>
      <t xml:space="preserve">    </t>
    </r>
    <r>
      <rPr>
        <sz val="11"/>
        <color indexed="8"/>
        <rFont val="宋体"/>
        <charset val="134"/>
      </rPr>
      <t>专项转移支付</t>
    </r>
  </si>
  <si>
    <r>
      <rPr>
        <sz val="11"/>
        <color indexed="8"/>
        <rFont val="Times New Roman"/>
        <charset val="134"/>
      </rPr>
      <t xml:space="preserve">    </t>
    </r>
    <r>
      <rPr>
        <sz val="11"/>
        <color indexed="8"/>
        <rFont val="宋体"/>
        <charset val="134"/>
      </rPr>
      <t>上解支出</t>
    </r>
  </si>
  <si>
    <r>
      <rPr>
        <sz val="11"/>
        <color indexed="8"/>
        <rFont val="Times New Roman"/>
        <charset val="134"/>
      </rPr>
      <t xml:space="preserve">        </t>
    </r>
    <r>
      <rPr>
        <sz val="11"/>
        <color indexed="8"/>
        <rFont val="宋体"/>
        <charset val="134"/>
      </rPr>
      <t>体制上解支出</t>
    </r>
  </si>
  <si>
    <r>
      <rPr>
        <sz val="11"/>
        <color indexed="8"/>
        <rFont val="Times New Roman"/>
        <charset val="134"/>
      </rPr>
      <t xml:space="preserve">        </t>
    </r>
    <r>
      <rPr>
        <sz val="11"/>
        <color indexed="8"/>
        <rFont val="宋体"/>
        <charset val="134"/>
      </rPr>
      <t>专项上解支出</t>
    </r>
  </si>
  <si>
    <r>
      <rPr>
        <sz val="11"/>
        <color indexed="8"/>
        <rFont val="Times New Roman"/>
        <charset val="134"/>
      </rPr>
      <t xml:space="preserve">    </t>
    </r>
    <r>
      <rPr>
        <sz val="11"/>
        <color indexed="8"/>
        <rFont val="宋体"/>
        <charset val="134"/>
      </rPr>
      <t>调出资金</t>
    </r>
  </si>
  <si>
    <r>
      <rPr>
        <sz val="11"/>
        <color indexed="8"/>
        <rFont val="Times New Roman"/>
        <charset val="134"/>
      </rPr>
      <t xml:space="preserve">    </t>
    </r>
    <r>
      <rPr>
        <sz val="11"/>
        <color indexed="8"/>
        <rFont val="宋体"/>
        <charset val="134"/>
      </rPr>
      <t>年终结余</t>
    </r>
  </si>
  <si>
    <r>
      <rPr>
        <sz val="11"/>
        <color indexed="8"/>
        <rFont val="Times New Roman"/>
        <charset val="134"/>
      </rPr>
      <t xml:space="preserve">    </t>
    </r>
    <r>
      <rPr>
        <sz val="11"/>
        <color indexed="8"/>
        <rFont val="宋体"/>
        <charset val="134"/>
      </rPr>
      <t>地方政府一般债务转贷支出</t>
    </r>
  </si>
  <si>
    <r>
      <rPr>
        <sz val="11"/>
        <color indexed="8"/>
        <rFont val="Times New Roman"/>
        <charset val="134"/>
      </rPr>
      <t xml:space="preserve">    </t>
    </r>
    <r>
      <rPr>
        <sz val="11"/>
        <color indexed="8"/>
        <rFont val="宋体"/>
        <charset val="134"/>
      </rPr>
      <t>安排预算稳定调节基金</t>
    </r>
  </si>
  <si>
    <r>
      <rPr>
        <b/>
        <sz val="14"/>
        <color indexed="8"/>
        <rFont val="宋体"/>
        <charset val="134"/>
      </rPr>
      <t>支出合计</t>
    </r>
  </si>
  <si>
    <r>
      <rPr>
        <b/>
        <sz val="14"/>
        <rFont val="宋体"/>
        <charset val="134"/>
      </rPr>
      <t>预算数比上年预算数增长</t>
    </r>
    <r>
      <rPr>
        <b/>
        <sz val="14"/>
        <rFont val="Times New Roman"/>
        <charset val="134"/>
      </rPr>
      <t>%</t>
    </r>
  </si>
  <si>
    <r>
      <rPr>
        <sz val="14"/>
        <color theme="1"/>
        <rFont val="Times New Roman"/>
        <charset val="134"/>
      </rPr>
      <t xml:space="preserve">        </t>
    </r>
    <r>
      <rPr>
        <sz val="14"/>
        <color theme="1"/>
        <rFont val="宋体"/>
        <charset val="134"/>
      </rPr>
      <t>上级一般性补助收入</t>
    </r>
  </si>
  <si>
    <r>
      <rPr>
        <sz val="14"/>
        <color theme="1"/>
        <rFont val="Times New Roman"/>
        <charset val="134"/>
      </rPr>
      <t xml:space="preserve">        </t>
    </r>
    <r>
      <rPr>
        <sz val="14"/>
        <color theme="1"/>
        <rFont val="宋体"/>
        <charset val="134"/>
      </rPr>
      <t>下级一般性上解收入</t>
    </r>
  </si>
  <si>
    <r>
      <rPr>
        <sz val="14"/>
        <color theme="1"/>
        <rFont val="Times New Roman"/>
        <charset val="134"/>
      </rPr>
      <t xml:space="preserve">        </t>
    </r>
    <r>
      <rPr>
        <sz val="14"/>
        <color theme="1"/>
        <rFont val="宋体"/>
        <charset val="134"/>
      </rPr>
      <t>上级专项补助收入</t>
    </r>
  </si>
  <si>
    <r>
      <rPr>
        <sz val="14"/>
        <color theme="1"/>
        <rFont val="Times New Roman"/>
        <charset val="134"/>
      </rPr>
      <t xml:space="preserve">        </t>
    </r>
    <r>
      <rPr>
        <sz val="14"/>
        <color theme="1"/>
        <rFont val="宋体"/>
        <charset val="134"/>
      </rPr>
      <t>下级专项上解收入</t>
    </r>
  </si>
  <si>
    <t>1-6  2024年安宁市市本级一般公共预算支出情况表</t>
  </si>
  <si>
    <t>1-7  2024年安宁市市级一般公共预算政府预算经济分类表（基本支出）</t>
  </si>
  <si>
    <r>
      <rPr>
        <sz val="14"/>
        <color indexed="8"/>
        <rFont val="宋体"/>
        <charset val="134"/>
      </rPr>
      <t>单位：万元</t>
    </r>
  </si>
  <si>
    <r>
      <rPr>
        <b/>
        <sz val="11"/>
        <color rgb="FF000000"/>
        <rFont val="仿宋_GB2312"/>
        <charset val="134"/>
      </rPr>
      <t>经济科目名称</t>
    </r>
  </si>
  <si>
    <r>
      <rPr>
        <b/>
        <sz val="11"/>
        <color rgb="FF000000"/>
        <rFont val="Times New Roman"/>
        <charset val="134"/>
      </rPr>
      <t>2024</t>
    </r>
    <r>
      <rPr>
        <b/>
        <sz val="11"/>
        <color rgb="FF000000"/>
        <rFont val="仿宋_GB2312"/>
        <charset val="134"/>
      </rPr>
      <t>年预算数</t>
    </r>
  </si>
  <si>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</si>
  <si>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</si>
  <si>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</si>
  <si>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</si>
  <si>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</si>
  <si>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</si>
  <si>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</si>
  <si>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</si>
  <si>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</si>
  <si>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</si>
  <si>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</si>
  <si>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</si>
  <si>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</si>
  <si>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</si>
  <si>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</si>
  <si>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</si>
  <si>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</si>
  <si>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</si>
  <si>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</si>
  <si>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对事业单位经常性补助</t>
  </si>
  <si>
    <t>工资福利支出</t>
  </si>
  <si>
    <t>商品和服务支出</t>
  </si>
  <si>
    <t>对事业单位资本性补助</t>
  </si>
  <si>
    <t>资本性支出</t>
  </si>
  <si>
    <t>对个人和家庭的补助</t>
  </si>
  <si>
    <t>社会福利和救助</t>
  </si>
  <si>
    <t>离退休费</t>
  </si>
  <si>
    <t>其他对个人和家庭补助</t>
  </si>
  <si>
    <t>支 出 合 计</t>
  </si>
  <si>
    <r>
      <rPr>
        <b/>
        <sz val="14"/>
        <rFont val="宋体"/>
        <charset val="134"/>
      </rPr>
      <t>经济科目名称</t>
    </r>
  </si>
  <si>
    <r>
      <rPr>
        <b/>
        <sz val="14"/>
        <rFont val="Times New Roman"/>
        <charset val="134"/>
      </rPr>
      <t>2023</t>
    </r>
    <r>
      <rPr>
        <b/>
        <sz val="14"/>
        <rFont val="宋体"/>
        <charset val="134"/>
      </rPr>
      <t>年预算数</t>
    </r>
  </si>
  <si>
    <r>
      <rPr>
        <b/>
        <sz val="14"/>
        <color indexed="8"/>
        <rFont val="宋体"/>
        <charset val="134"/>
      </rPr>
      <t>机关工资福利支出</t>
    </r>
  </si>
  <si>
    <r>
      <rPr>
        <sz val="14"/>
        <color rgb="FF000000"/>
        <rFont val="Times New Roman"/>
        <charset val="134"/>
      </rPr>
      <t xml:space="preserve">  </t>
    </r>
    <r>
      <rPr>
        <sz val="14"/>
        <color rgb="FF000000"/>
        <rFont val="宋体"/>
        <charset val="134"/>
      </rPr>
      <t>工资奖金津补贴</t>
    </r>
  </si>
  <si>
    <r>
      <rPr>
        <sz val="14"/>
        <color rgb="FF000000"/>
        <rFont val="Times New Roman"/>
        <charset val="134"/>
      </rPr>
      <t xml:space="preserve">  </t>
    </r>
    <r>
      <rPr>
        <sz val="14"/>
        <color rgb="FF000000"/>
        <rFont val="宋体"/>
        <charset val="134"/>
      </rPr>
      <t>社会保障缴费</t>
    </r>
  </si>
  <si>
    <r>
      <rPr>
        <sz val="14"/>
        <color rgb="FF000000"/>
        <rFont val="Times New Roman"/>
        <charset val="134"/>
      </rPr>
      <t xml:space="preserve">  </t>
    </r>
    <r>
      <rPr>
        <sz val="14"/>
        <color rgb="FF000000"/>
        <rFont val="宋体"/>
        <charset val="134"/>
      </rPr>
      <t>住房公积金</t>
    </r>
  </si>
  <si>
    <r>
      <rPr>
        <sz val="14"/>
        <color rgb="FF000000"/>
        <rFont val="Times New Roman"/>
        <charset val="134"/>
      </rPr>
      <t xml:space="preserve">  </t>
    </r>
    <r>
      <rPr>
        <sz val="14"/>
        <color rgb="FF000000"/>
        <rFont val="宋体"/>
        <charset val="134"/>
      </rPr>
      <t>其他工资福利支出</t>
    </r>
  </si>
  <si>
    <r>
      <rPr>
        <b/>
        <sz val="14"/>
        <color indexed="8"/>
        <rFont val="宋体"/>
        <charset val="134"/>
      </rPr>
      <t>机关商品和服务支出</t>
    </r>
  </si>
  <si>
    <r>
      <rPr>
        <sz val="14"/>
        <color rgb="FF000000"/>
        <rFont val="Times New Roman"/>
        <charset val="134"/>
      </rPr>
      <t xml:space="preserve">  </t>
    </r>
    <r>
      <rPr>
        <sz val="14"/>
        <color rgb="FF000000"/>
        <rFont val="宋体"/>
        <charset val="134"/>
      </rPr>
      <t>办公经费</t>
    </r>
  </si>
  <si>
    <r>
      <rPr>
        <sz val="14"/>
        <color rgb="FF000000"/>
        <rFont val="Times New Roman"/>
        <charset val="134"/>
      </rPr>
      <t xml:space="preserve">  </t>
    </r>
    <r>
      <rPr>
        <sz val="14"/>
        <color rgb="FF000000"/>
        <rFont val="宋体"/>
        <charset val="134"/>
      </rPr>
      <t>会议费</t>
    </r>
  </si>
  <si>
    <r>
      <rPr>
        <sz val="14"/>
        <color rgb="FF000000"/>
        <rFont val="Times New Roman"/>
        <charset val="134"/>
      </rPr>
      <t xml:space="preserve">  </t>
    </r>
    <r>
      <rPr>
        <sz val="14"/>
        <color rgb="FF000000"/>
        <rFont val="宋体"/>
        <charset val="134"/>
      </rPr>
      <t>培训费</t>
    </r>
  </si>
  <si>
    <r>
      <rPr>
        <sz val="14"/>
        <color rgb="FF000000"/>
        <rFont val="Times New Roman"/>
        <charset val="134"/>
      </rPr>
      <t xml:space="preserve">  </t>
    </r>
    <r>
      <rPr>
        <sz val="14"/>
        <color rgb="FF000000"/>
        <rFont val="宋体"/>
        <charset val="134"/>
      </rPr>
      <t>专用材料购置费</t>
    </r>
  </si>
  <si>
    <r>
      <rPr>
        <sz val="14"/>
        <color rgb="FF000000"/>
        <rFont val="Times New Roman"/>
        <charset val="134"/>
      </rPr>
      <t xml:space="preserve">  </t>
    </r>
    <r>
      <rPr>
        <sz val="14"/>
        <color rgb="FF000000"/>
        <rFont val="宋体"/>
        <charset val="134"/>
      </rPr>
      <t>委托业务费</t>
    </r>
  </si>
  <si>
    <r>
      <rPr>
        <sz val="14"/>
        <color rgb="FF000000"/>
        <rFont val="Times New Roman"/>
        <charset val="134"/>
      </rPr>
      <t xml:space="preserve">  </t>
    </r>
    <r>
      <rPr>
        <sz val="14"/>
        <color rgb="FF000000"/>
        <rFont val="宋体"/>
        <charset val="134"/>
      </rPr>
      <t>公务接待费</t>
    </r>
  </si>
  <si>
    <r>
      <rPr>
        <sz val="14"/>
        <color rgb="FF000000"/>
        <rFont val="Times New Roman"/>
        <charset val="134"/>
      </rPr>
      <t xml:space="preserve">  </t>
    </r>
    <r>
      <rPr>
        <sz val="14"/>
        <color rgb="FF000000"/>
        <rFont val="宋体"/>
        <charset val="134"/>
      </rPr>
      <t>因公出国（境）费用</t>
    </r>
  </si>
  <si>
    <r>
      <rPr>
        <sz val="14"/>
        <color rgb="FF000000"/>
        <rFont val="Times New Roman"/>
        <charset val="134"/>
      </rPr>
      <t xml:space="preserve">  </t>
    </r>
    <r>
      <rPr>
        <sz val="14"/>
        <color rgb="FF000000"/>
        <rFont val="宋体"/>
        <charset val="134"/>
      </rPr>
      <t>公务用车运行维护费</t>
    </r>
  </si>
  <si>
    <r>
      <rPr>
        <sz val="14"/>
        <color rgb="FF000000"/>
        <rFont val="Times New Roman"/>
        <charset val="134"/>
      </rPr>
      <t xml:space="preserve">  </t>
    </r>
    <r>
      <rPr>
        <sz val="14"/>
        <color rgb="FF000000"/>
        <rFont val="宋体"/>
        <charset val="134"/>
      </rPr>
      <t>维修（护）费</t>
    </r>
  </si>
  <si>
    <r>
      <rPr>
        <sz val="14"/>
        <color rgb="FF000000"/>
        <rFont val="Times New Roman"/>
        <charset val="134"/>
      </rPr>
      <t xml:space="preserve">  </t>
    </r>
    <r>
      <rPr>
        <sz val="14"/>
        <color rgb="FF000000"/>
        <rFont val="宋体"/>
        <charset val="134"/>
      </rPr>
      <t>其他商品和服务支出</t>
    </r>
  </si>
  <si>
    <r>
      <rPr>
        <b/>
        <sz val="14"/>
        <color indexed="8"/>
        <rFont val="宋体"/>
        <charset val="134"/>
      </rPr>
      <t>机关资本性支出</t>
    </r>
  </si>
  <si>
    <r>
      <rPr>
        <sz val="14"/>
        <color rgb="FF000000"/>
        <rFont val="Times New Roman"/>
        <charset val="134"/>
      </rPr>
      <t xml:space="preserve">  </t>
    </r>
    <r>
      <rPr>
        <sz val="14"/>
        <color rgb="FF000000"/>
        <rFont val="宋体"/>
        <charset val="134"/>
      </rPr>
      <t>设备购置</t>
    </r>
  </si>
  <si>
    <r>
      <rPr>
        <b/>
        <sz val="14"/>
        <color indexed="8"/>
        <rFont val="宋体"/>
        <charset val="134"/>
      </rPr>
      <t>对事业单位经常性补助</t>
    </r>
  </si>
  <si>
    <r>
      <rPr>
        <sz val="14"/>
        <color indexed="8"/>
        <rFont val="Times New Roman"/>
        <charset val="134"/>
      </rPr>
      <t xml:space="preserve">  </t>
    </r>
    <r>
      <rPr>
        <sz val="14"/>
        <color indexed="8"/>
        <rFont val="宋体"/>
        <charset val="134"/>
      </rPr>
      <t>工资福利支出</t>
    </r>
  </si>
  <si>
    <r>
      <rPr>
        <sz val="14"/>
        <color indexed="8"/>
        <rFont val="Times New Roman"/>
        <charset val="134"/>
      </rPr>
      <t xml:space="preserve">  </t>
    </r>
    <r>
      <rPr>
        <sz val="14"/>
        <color indexed="8"/>
        <rFont val="宋体"/>
        <charset val="134"/>
      </rPr>
      <t>商品和服务支出</t>
    </r>
  </si>
  <si>
    <r>
      <rPr>
        <b/>
        <sz val="14"/>
        <color rgb="FF000000"/>
        <rFont val="宋体"/>
        <charset val="134"/>
      </rPr>
      <t>对事业单位资本性补助</t>
    </r>
  </si>
  <si>
    <r>
      <rPr>
        <sz val="14"/>
        <color rgb="FF000000"/>
        <rFont val="宋体"/>
        <charset val="134"/>
      </rPr>
      <t>资本性支出（一）</t>
    </r>
  </si>
  <si>
    <r>
      <rPr>
        <b/>
        <sz val="14"/>
        <color indexed="8"/>
        <rFont val="宋体"/>
        <charset val="134"/>
      </rPr>
      <t>对个人和家庭的补助</t>
    </r>
  </si>
  <si>
    <r>
      <rPr>
        <sz val="14"/>
        <color indexed="8"/>
        <rFont val="Times New Roman"/>
        <charset val="134"/>
      </rPr>
      <t xml:space="preserve">  </t>
    </r>
    <r>
      <rPr>
        <sz val="14"/>
        <color indexed="8"/>
        <rFont val="宋体"/>
        <charset val="134"/>
      </rPr>
      <t>社会福利和救助</t>
    </r>
  </si>
  <si>
    <r>
      <rPr>
        <sz val="14"/>
        <color indexed="8"/>
        <rFont val="Times New Roman"/>
        <charset val="134"/>
      </rPr>
      <t xml:space="preserve">  </t>
    </r>
    <r>
      <rPr>
        <sz val="14"/>
        <color indexed="8"/>
        <rFont val="宋体"/>
        <charset val="134"/>
      </rPr>
      <t>助学金</t>
    </r>
  </si>
  <si>
    <r>
      <rPr>
        <sz val="14"/>
        <color indexed="8"/>
        <rFont val="Times New Roman"/>
        <charset val="134"/>
      </rPr>
      <t xml:space="preserve">  </t>
    </r>
    <r>
      <rPr>
        <sz val="14"/>
        <color indexed="8"/>
        <rFont val="宋体"/>
        <charset val="134"/>
      </rPr>
      <t>离退休费</t>
    </r>
  </si>
  <si>
    <r>
      <rPr>
        <sz val="14"/>
        <color indexed="8"/>
        <rFont val="Times New Roman"/>
        <charset val="134"/>
      </rPr>
      <t xml:space="preserve">  </t>
    </r>
    <r>
      <rPr>
        <sz val="14"/>
        <color indexed="8"/>
        <rFont val="宋体"/>
        <charset val="134"/>
      </rPr>
      <t>其他对个人和家庭补助</t>
    </r>
  </si>
  <si>
    <r>
      <rPr>
        <b/>
        <sz val="14"/>
        <color indexed="8"/>
        <rFont val="宋体"/>
        <charset val="134"/>
      </rPr>
      <t>支</t>
    </r>
    <r>
      <rPr>
        <b/>
        <sz val="14"/>
        <color indexed="8"/>
        <rFont val="Times New Roman"/>
        <charset val="134"/>
      </rPr>
      <t xml:space="preserve"> </t>
    </r>
    <r>
      <rPr>
        <b/>
        <sz val="14"/>
        <color indexed="8"/>
        <rFont val="宋体"/>
        <charset val="134"/>
      </rPr>
      <t>出</t>
    </r>
    <r>
      <rPr>
        <b/>
        <sz val="14"/>
        <color indexed="8"/>
        <rFont val="Times New Roman"/>
        <charset val="134"/>
      </rPr>
      <t xml:space="preserve"> </t>
    </r>
    <r>
      <rPr>
        <b/>
        <sz val="14"/>
        <color indexed="8"/>
        <rFont val="宋体"/>
        <charset val="134"/>
      </rPr>
      <t>合</t>
    </r>
    <r>
      <rPr>
        <b/>
        <sz val="14"/>
        <color indexed="8"/>
        <rFont val="Times New Roman"/>
        <charset val="134"/>
      </rPr>
      <t xml:space="preserve"> </t>
    </r>
    <r>
      <rPr>
        <b/>
        <sz val="14"/>
        <color indexed="8"/>
        <rFont val="宋体"/>
        <charset val="134"/>
      </rPr>
      <t>计</t>
    </r>
  </si>
  <si>
    <t>1-9  2024年市本级一般公共预算支出表（州（市）对下转移支付项目）</t>
  </si>
  <si>
    <t>安宁市属于县级市，无乡镇。财政管理上，下辖街道均按一级预算单位管理，不存在对下转移支付。</t>
  </si>
  <si>
    <t>项       目</t>
  </si>
  <si>
    <t>2023年预算数</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</si>
  <si>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</si>
  <si>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</si>
  <si>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</si>
  <si>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</si>
  <si>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</si>
  <si>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</si>
  <si>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</si>
  <si>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</si>
  <si>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</si>
  <si>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</si>
  <si>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</si>
  <si>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合计</t>
  </si>
  <si>
    <t>1-10 2024年安宁市分地区税收返还和转移支付预算表</t>
  </si>
  <si>
    <t>安宁市属于县级市，无乡镇。财政管理上，下辖街道均按一级预算单位管理，不存在税收返还及转移支付，故此表为空表。</t>
  </si>
  <si>
    <t>地  区</t>
  </si>
  <si>
    <t>税收返还</t>
  </si>
  <si>
    <t>一般性转移支付</t>
  </si>
  <si>
    <t>专项转移支付</t>
  </si>
  <si>
    <t>一、提前下达数小计</t>
  </si>
  <si>
    <t>二、待分配数</t>
  </si>
  <si>
    <t>三、预算合计</t>
  </si>
  <si>
    <r>
      <rPr>
        <b/>
        <sz val="18"/>
        <color rgb="FF000000"/>
        <rFont val="Times New Roman"/>
        <charset val="134"/>
      </rPr>
      <t>1-11  2024</t>
    </r>
    <r>
      <rPr>
        <b/>
        <sz val="18"/>
        <color rgb="FF000000"/>
        <rFont val="方正小标宋简体"/>
        <charset val="134"/>
      </rPr>
      <t>年安宁市</t>
    </r>
    <r>
      <rPr>
        <b/>
        <sz val="18"/>
        <color rgb="FF000000"/>
        <rFont val="Times New Roman"/>
        <charset val="134"/>
      </rPr>
      <t>“</t>
    </r>
    <r>
      <rPr>
        <b/>
        <sz val="18"/>
        <color rgb="FF000000"/>
        <rFont val="方正小标宋简体"/>
        <charset val="134"/>
      </rPr>
      <t>三公</t>
    </r>
    <r>
      <rPr>
        <b/>
        <sz val="18"/>
        <color rgb="FF000000"/>
        <rFont val="Times New Roman"/>
        <charset val="134"/>
      </rPr>
      <t>”</t>
    </r>
    <r>
      <rPr>
        <b/>
        <sz val="18"/>
        <color rgb="FF000000"/>
        <rFont val="方正小标宋简体"/>
        <charset val="134"/>
      </rPr>
      <t>经费预算财政拨款情况统计表</t>
    </r>
  </si>
  <si>
    <r>
      <rPr>
        <sz val="12"/>
        <color rgb="FF000000"/>
        <rFont val="宋体"/>
        <charset val="134"/>
      </rPr>
      <t>单位：万元</t>
    </r>
  </si>
  <si>
    <t>项 目</t>
  </si>
  <si>
    <t>比上年增、减情况</t>
  </si>
  <si>
    <t>增、减
金额</t>
  </si>
  <si>
    <t>增、减
幅度</t>
  </si>
  <si>
    <t>1.因公出国（境）费</t>
  </si>
  <si>
    <t>2.公务接待费</t>
  </si>
  <si>
    <t>3.公务用车购置及运行维护费</t>
  </si>
  <si>
    <t>其中：（1）公务用车购置费</t>
  </si>
  <si>
    <t xml:space="preserve">     （2）公务用车运行维护费</t>
  </si>
  <si>
    <r>
      <rPr>
        <sz val="12"/>
        <color rgb="FF000000"/>
        <rFont val="宋体"/>
        <charset val="134"/>
      </rPr>
      <t>注：一、按照党中央、国务院有关文件及部门预算管理有关规定，</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经费包括因公出国（境）费、公务用车购置及运行维护费和公务接待费。（</t>
    </r>
    <r>
      <rPr>
        <sz val="12"/>
        <color rgb="FF000000"/>
        <rFont val="Times New Roman"/>
        <charset val="134"/>
      </rPr>
      <t>1</t>
    </r>
    <r>
      <rPr>
        <sz val="12"/>
        <color rgb="FF000000"/>
        <rFont val="宋体"/>
        <charset val="134"/>
      </rPr>
      <t>）因公出国（境）费，指单位工作人员公务出国（境）的住宿费、旅费、伙食补助费、杂费、培训费等支出。（</t>
    </r>
    <r>
      <rPr>
        <sz val="12"/>
        <color rgb="FF000000"/>
        <rFont val="Times New Roman"/>
        <charset val="134"/>
      </rPr>
      <t>2</t>
    </r>
    <r>
      <rPr>
        <sz val="12"/>
        <color rgb="FF000000"/>
        <rFont val="宋体"/>
        <charset val="134"/>
      </rPr>
      <t>）公务用车购置及运行费，指单位公务用车购置费及燃料费、维修费、过路过桥费、保险费、安全奖励费用等支出，公务用车指用于履行公务的机动车辆，包括一般公务用车和执法执勤用车。（</t>
    </r>
    <r>
      <rPr>
        <sz val="12"/>
        <color rgb="FF000000"/>
        <rFont val="Times New Roman"/>
        <charset val="134"/>
      </rPr>
      <t>3</t>
    </r>
    <r>
      <rPr>
        <sz val="12"/>
        <color rgb="FF000000"/>
        <rFont val="宋体"/>
        <charset val="134"/>
      </rPr>
      <t>）公务接待费，指单位按规定开支的各类公务接待（含外宾接待）支出。</t>
    </r>
  </si>
  <si>
    <r>
      <rPr>
        <sz val="12"/>
        <color rgb="FF000000"/>
        <rFont val="宋体"/>
        <charset val="134"/>
      </rPr>
      <t>二、</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经费增减变化原因说明</t>
    </r>
    <r>
      <rPr>
        <sz val="12"/>
        <color rgb="FF000000"/>
        <rFont val="Times New Roman"/>
        <charset val="134"/>
      </rPr>
      <t>:2024</t>
    </r>
    <r>
      <rPr>
        <sz val="12"/>
        <color rgb="FF000000"/>
        <rFont val="宋体"/>
        <charset val="134"/>
      </rPr>
      <t>年安宁市</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经费财政拨款预算安排1,116.66万元，比</t>
    </r>
    <r>
      <rPr>
        <sz val="12"/>
        <color rgb="FF000000"/>
        <rFont val="Times New Roman"/>
        <charset val="134"/>
      </rPr>
      <t>2023</t>
    </r>
    <r>
      <rPr>
        <sz val="12"/>
        <color rgb="FF000000"/>
        <rFont val="宋体"/>
        <charset val="134"/>
      </rPr>
      <t>年预算</t>
    </r>
    <r>
      <rPr>
        <sz val="12"/>
        <color rgb="FF000000"/>
        <rFont val="Times New Roman"/>
        <charset val="134"/>
      </rPr>
      <t>1,147.93</t>
    </r>
    <r>
      <rPr>
        <sz val="12"/>
        <color rgb="FF000000"/>
        <rFont val="宋体"/>
        <charset val="134"/>
      </rPr>
      <t>万元减少</t>
    </r>
    <r>
      <rPr>
        <sz val="12"/>
        <color rgb="FF000000"/>
        <rFont val="Times New Roman"/>
        <charset val="134"/>
      </rPr>
      <t>31.27</t>
    </r>
    <r>
      <rPr>
        <sz val="12"/>
        <color rgb="FF000000"/>
        <rFont val="宋体"/>
        <charset val="134"/>
      </rPr>
      <t>万元，下降</t>
    </r>
    <r>
      <rPr>
        <sz val="12"/>
        <color rgb="FF000000"/>
        <rFont val="Times New Roman"/>
        <charset val="134"/>
      </rPr>
      <t>2.72%</t>
    </r>
    <r>
      <rPr>
        <sz val="12"/>
        <color rgb="FF000000"/>
        <rFont val="宋体"/>
        <charset val="134"/>
      </rPr>
      <t>。分项的构成情况是：（</t>
    </r>
    <r>
      <rPr>
        <sz val="12"/>
        <color rgb="FF000000"/>
        <rFont val="Times New Roman"/>
        <charset val="134"/>
      </rPr>
      <t>1</t>
    </r>
    <r>
      <rPr>
        <sz val="12"/>
        <color rgb="FF000000"/>
        <rFont val="宋体"/>
        <charset val="134"/>
      </rPr>
      <t>）因公出国（境）费预算</t>
    </r>
    <r>
      <rPr>
        <sz val="12"/>
        <color rgb="FF000000"/>
        <rFont val="Times New Roman"/>
        <charset val="134"/>
      </rPr>
      <t>10</t>
    </r>
    <r>
      <rPr>
        <sz val="12"/>
        <color rgb="FF000000"/>
        <rFont val="宋体"/>
        <charset val="134"/>
      </rPr>
      <t>万元，与</t>
    </r>
    <r>
      <rPr>
        <sz val="12"/>
        <color rgb="FF000000"/>
        <rFont val="Times New Roman"/>
        <charset val="134"/>
      </rPr>
      <t>2023</t>
    </r>
    <r>
      <rPr>
        <sz val="12"/>
        <color rgb="FF000000"/>
        <rFont val="宋体"/>
        <charset val="134"/>
      </rPr>
      <t>年预算持平，市委、市政府加大对因公出国（境）的统筹，进一步规范因公出国（境）行为。（</t>
    </r>
    <r>
      <rPr>
        <sz val="12"/>
        <color rgb="FF000000"/>
        <rFont val="Times New Roman"/>
        <charset val="134"/>
      </rPr>
      <t>2</t>
    </r>
    <r>
      <rPr>
        <sz val="12"/>
        <color rgb="FF000000"/>
        <rFont val="宋体"/>
        <charset val="134"/>
      </rPr>
      <t>）公务接待费预算</t>
    </r>
    <r>
      <rPr>
        <sz val="12"/>
        <color rgb="FF000000"/>
        <rFont val="Times New Roman"/>
        <charset val="134"/>
      </rPr>
      <t>247.6</t>
    </r>
    <r>
      <rPr>
        <sz val="12"/>
        <color rgb="FF000000"/>
        <rFont val="宋体"/>
        <charset val="134"/>
      </rPr>
      <t>万元，比</t>
    </r>
    <r>
      <rPr>
        <sz val="12"/>
        <color rgb="FF000000"/>
        <rFont val="Times New Roman"/>
        <charset val="134"/>
      </rPr>
      <t>2023</t>
    </r>
    <r>
      <rPr>
        <sz val="12"/>
        <color rgb="FF000000"/>
        <rFont val="宋体"/>
        <charset val="134"/>
      </rPr>
      <t>年预算减少</t>
    </r>
    <r>
      <rPr>
        <sz val="12"/>
        <color rgb="FF000000"/>
        <rFont val="Times New Roman"/>
        <charset val="134"/>
      </rPr>
      <t>26.81</t>
    </r>
    <r>
      <rPr>
        <sz val="12"/>
        <color rgb="FF000000"/>
        <rFont val="宋体"/>
        <charset val="134"/>
      </rPr>
      <t>万元，下降</t>
    </r>
    <r>
      <rPr>
        <sz val="12"/>
        <color rgb="FF000000"/>
        <rFont val="Times New Roman"/>
        <charset val="134"/>
      </rPr>
      <t>9.77%</t>
    </r>
    <r>
      <rPr>
        <sz val="12"/>
        <color rgb="FF000000"/>
        <rFont val="宋体"/>
        <charset val="134"/>
      </rPr>
      <t>，减少的原因主要是严格执行中央八项规定，严控公务接待标准，减少不必要的接待。（</t>
    </r>
    <r>
      <rPr>
        <sz val="12"/>
        <color rgb="FF000000"/>
        <rFont val="Times New Roman"/>
        <charset val="134"/>
      </rPr>
      <t>3</t>
    </r>
    <r>
      <rPr>
        <sz val="12"/>
        <color rgb="FF000000"/>
        <rFont val="宋体"/>
        <charset val="134"/>
      </rPr>
      <t>）公务用车购置及运行维护费预算</t>
    </r>
    <r>
      <rPr>
        <sz val="12"/>
        <color rgb="FF000000"/>
        <rFont val="Times New Roman"/>
        <charset val="134"/>
      </rPr>
      <t>859.06</t>
    </r>
    <r>
      <rPr>
        <sz val="12"/>
        <color rgb="FF000000"/>
        <rFont val="宋体"/>
        <charset val="134"/>
      </rPr>
      <t>万元，比</t>
    </r>
    <r>
      <rPr>
        <sz val="12"/>
        <color rgb="FF000000"/>
        <rFont val="Times New Roman"/>
        <charset val="134"/>
      </rPr>
      <t>2023</t>
    </r>
    <r>
      <rPr>
        <sz val="12"/>
        <color rgb="FF000000"/>
        <rFont val="宋体"/>
        <charset val="134"/>
      </rPr>
      <t>年预算</t>
    </r>
    <r>
      <rPr>
        <sz val="12"/>
        <color rgb="FF000000"/>
        <rFont val="Times New Roman"/>
        <charset val="134"/>
      </rPr>
      <t>863.52</t>
    </r>
    <r>
      <rPr>
        <sz val="12"/>
        <color rgb="FF000000"/>
        <rFont val="宋体"/>
        <charset val="134"/>
      </rPr>
      <t>万元减少4.46万元，下降</t>
    </r>
    <r>
      <rPr>
        <sz val="12"/>
        <color rgb="FF000000"/>
        <rFont val="Times New Roman"/>
        <charset val="134"/>
      </rPr>
      <t>0.52%</t>
    </r>
    <r>
      <rPr>
        <sz val="12"/>
        <color rgb="FF000000"/>
        <rFont val="宋体"/>
        <charset val="134"/>
      </rPr>
      <t>；其中，公务用车购置经费</t>
    </r>
    <r>
      <rPr>
        <sz val="12"/>
        <color rgb="FF000000"/>
        <rFont val="Times New Roman"/>
        <charset val="134"/>
      </rPr>
      <t>94</t>
    </r>
    <r>
      <rPr>
        <sz val="12"/>
        <color rgb="FF000000"/>
        <rFont val="宋体"/>
        <charset val="134"/>
      </rPr>
      <t>万元，与</t>
    </r>
    <r>
      <rPr>
        <sz val="12"/>
        <color rgb="FF000000"/>
        <rFont val="Times New Roman"/>
        <charset val="134"/>
      </rPr>
      <t>2023</t>
    </r>
    <r>
      <rPr>
        <sz val="12"/>
        <color rgb="FF000000"/>
        <rFont val="宋体"/>
        <charset val="134"/>
      </rPr>
      <t>年持平；公务用车运行维护费用</t>
    </r>
    <r>
      <rPr>
        <sz val="12"/>
        <color rgb="FF000000"/>
        <rFont val="Times New Roman"/>
        <charset val="134"/>
      </rPr>
      <t>765.06</t>
    </r>
    <r>
      <rPr>
        <sz val="12"/>
        <color rgb="FF000000"/>
        <rFont val="宋体"/>
        <charset val="134"/>
      </rPr>
      <t>万元，比</t>
    </r>
    <r>
      <rPr>
        <sz val="12"/>
        <color rgb="FF000000"/>
        <rFont val="Times New Roman"/>
        <charset val="134"/>
      </rPr>
      <t>2023</t>
    </r>
    <r>
      <rPr>
        <sz val="12"/>
        <color rgb="FF000000"/>
        <rFont val="宋体"/>
        <charset val="134"/>
      </rPr>
      <t>年的</t>
    </r>
    <r>
      <rPr>
        <sz val="12"/>
        <color rgb="FF000000"/>
        <rFont val="Times New Roman"/>
        <charset val="134"/>
      </rPr>
      <t>769.52</t>
    </r>
    <r>
      <rPr>
        <sz val="12"/>
        <color rgb="FF000000"/>
        <rFont val="宋体"/>
        <charset val="134"/>
      </rPr>
      <t>万元减少4.46万元，下降</t>
    </r>
    <r>
      <rPr>
        <sz val="12"/>
        <color rgb="FF000000"/>
        <rFont val="Times New Roman"/>
        <charset val="134"/>
      </rPr>
      <t>0.58%</t>
    </r>
    <r>
      <rPr>
        <sz val="12"/>
        <color rgb="FF000000"/>
        <rFont val="宋体"/>
        <charset val="134"/>
      </rPr>
      <t>，主要是严格按照上级对“三公”的要求和管理，做到厉行节约。</t>
    </r>
  </si>
  <si>
    <r>
      <rPr>
        <sz val="12"/>
        <color rgb="FF000000"/>
        <rFont val="宋体"/>
        <charset val="134"/>
      </rPr>
      <t>三、按照中央八项规定精神、《党政机关厉行节约反对浪费条例》等有关文件规定，安宁市将进一步完善</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经费管理制度，加强预算执行管理，严格控制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经费预算规模。</t>
    </r>
  </si>
  <si>
    <r>
      <rPr>
        <sz val="14"/>
        <color theme="1"/>
        <rFont val="宋体"/>
        <charset val="134"/>
      </rPr>
      <t>一、农网还贷资金收入</t>
    </r>
  </si>
  <si>
    <r>
      <rPr>
        <sz val="14"/>
        <color theme="1"/>
        <rFont val="宋体"/>
        <charset val="134"/>
      </rPr>
      <t>三、港口建设费收入</t>
    </r>
  </si>
  <si>
    <r>
      <rPr>
        <sz val="14"/>
        <color theme="1"/>
        <rFont val="宋体"/>
        <charset val="134"/>
      </rPr>
      <t>四、国家电影事业发展专项资金收入</t>
    </r>
  </si>
  <si>
    <r>
      <rPr>
        <sz val="14"/>
        <color theme="1"/>
        <rFont val="宋体"/>
        <charset val="134"/>
      </rPr>
      <t>五、国有土地收益基金收入</t>
    </r>
  </si>
  <si>
    <r>
      <rPr>
        <sz val="14"/>
        <color theme="1"/>
        <rFont val="宋体"/>
        <charset val="134"/>
      </rPr>
      <t>六、农业土地开发资金收入</t>
    </r>
  </si>
  <si>
    <r>
      <rPr>
        <sz val="14"/>
        <color theme="1"/>
        <rFont val="宋体"/>
        <charset val="134"/>
      </rPr>
      <t>七、国有土地使用权出让收入</t>
    </r>
  </si>
  <si>
    <r>
      <rPr>
        <sz val="14"/>
        <color theme="1"/>
        <rFont val="Times New Roman"/>
        <charset val="134"/>
      </rPr>
      <t xml:space="preserve">  </t>
    </r>
    <r>
      <rPr>
        <sz val="14"/>
        <color theme="1"/>
        <rFont val="宋体"/>
        <charset val="134"/>
      </rPr>
      <t>土地出让价款收入</t>
    </r>
  </si>
  <si>
    <r>
      <rPr>
        <sz val="14"/>
        <color theme="1"/>
        <rFont val="Times New Roman"/>
        <charset val="134"/>
      </rPr>
      <t xml:space="preserve">  </t>
    </r>
    <r>
      <rPr>
        <sz val="14"/>
        <color theme="1"/>
        <rFont val="宋体"/>
        <charset val="134"/>
      </rPr>
      <t>补缴的土地价款</t>
    </r>
  </si>
  <si>
    <r>
      <rPr>
        <sz val="14"/>
        <color theme="1"/>
        <rFont val="Times New Roman"/>
        <charset val="134"/>
      </rPr>
      <t xml:space="preserve">  </t>
    </r>
    <r>
      <rPr>
        <sz val="14"/>
        <color theme="1"/>
        <rFont val="宋体"/>
        <charset val="134"/>
      </rPr>
      <t>划拨土地收入</t>
    </r>
  </si>
  <si>
    <r>
      <rPr>
        <sz val="14"/>
        <color theme="1"/>
        <rFont val="Times New Roman"/>
        <charset val="134"/>
      </rPr>
      <t xml:space="preserve">  </t>
    </r>
    <r>
      <rPr>
        <sz val="14"/>
        <color theme="1"/>
        <rFont val="宋体"/>
        <charset val="134"/>
      </rPr>
      <t>缴纳新增建设用地土地有偿使用费</t>
    </r>
  </si>
  <si>
    <r>
      <rPr>
        <sz val="14"/>
        <color theme="1"/>
        <rFont val="Times New Roman"/>
        <charset val="134"/>
      </rPr>
      <t xml:space="preserve">  </t>
    </r>
    <r>
      <rPr>
        <sz val="14"/>
        <color theme="1"/>
        <rFont val="宋体"/>
        <charset val="134"/>
      </rPr>
      <t>其他土地出让收入</t>
    </r>
  </si>
  <si>
    <r>
      <rPr>
        <sz val="14"/>
        <color theme="1"/>
        <rFont val="宋体"/>
        <charset val="134"/>
      </rPr>
      <t>八、大中型水库库区基金收入</t>
    </r>
  </si>
  <si>
    <r>
      <rPr>
        <sz val="14"/>
        <color theme="1"/>
        <rFont val="宋体"/>
        <charset val="134"/>
      </rPr>
      <t>九、彩票公益金收入</t>
    </r>
  </si>
  <si>
    <r>
      <rPr>
        <sz val="14"/>
        <color theme="1"/>
        <rFont val="Times New Roman"/>
        <charset val="134"/>
      </rPr>
      <t xml:space="preserve">  </t>
    </r>
    <r>
      <rPr>
        <sz val="14"/>
        <color theme="1"/>
        <rFont val="宋体"/>
        <charset val="134"/>
      </rPr>
      <t>福利彩票公益金收入</t>
    </r>
  </si>
  <si>
    <r>
      <rPr>
        <sz val="14"/>
        <color theme="1"/>
        <rFont val="Times New Roman"/>
        <charset val="134"/>
      </rPr>
      <t xml:space="preserve">  </t>
    </r>
    <r>
      <rPr>
        <sz val="14"/>
        <color theme="1"/>
        <rFont val="宋体"/>
        <charset val="134"/>
      </rPr>
      <t>体育彩票公益金收入</t>
    </r>
  </si>
  <si>
    <r>
      <rPr>
        <sz val="14"/>
        <color theme="1"/>
        <rFont val="宋体"/>
        <charset val="134"/>
      </rPr>
      <t>十、城市基础设施配套费收入</t>
    </r>
  </si>
  <si>
    <r>
      <rPr>
        <sz val="14"/>
        <color theme="1"/>
        <rFont val="宋体"/>
        <charset val="134"/>
      </rPr>
      <t>十一、小型水库移民扶助基金收入</t>
    </r>
  </si>
  <si>
    <r>
      <rPr>
        <sz val="14"/>
        <color theme="1"/>
        <rFont val="宋体"/>
        <charset val="134"/>
      </rPr>
      <t>十二、国家重大水利工程建设基金收入</t>
    </r>
  </si>
  <si>
    <r>
      <rPr>
        <sz val="14"/>
        <color theme="1"/>
        <rFont val="宋体"/>
        <charset val="134"/>
      </rPr>
      <t>十三、车辆通行费</t>
    </r>
  </si>
  <si>
    <r>
      <rPr>
        <sz val="14"/>
        <color theme="1"/>
        <rFont val="宋体"/>
        <charset val="134"/>
      </rPr>
      <t>十四、污水处理费收入</t>
    </r>
  </si>
  <si>
    <r>
      <rPr>
        <sz val="14"/>
        <color theme="1"/>
        <rFont val="宋体"/>
        <charset val="134"/>
      </rPr>
      <t>十五、彩票发行机构和彩票销售机构的业务费用</t>
    </r>
  </si>
  <si>
    <r>
      <rPr>
        <sz val="14"/>
        <color theme="1"/>
        <rFont val="Times New Roman"/>
        <charset val="134"/>
      </rPr>
      <t xml:space="preserve">  </t>
    </r>
    <r>
      <rPr>
        <sz val="14"/>
        <color theme="1"/>
        <rFont val="宋体"/>
        <charset val="134"/>
      </rPr>
      <t>福利彩票销售机构的业务费用</t>
    </r>
  </si>
  <si>
    <r>
      <rPr>
        <sz val="14"/>
        <color theme="1"/>
        <rFont val="Times New Roman"/>
        <charset val="134"/>
      </rPr>
      <t xml:space="preserve">  </t>
    </r>
    <r>
      <rPr>
        <sz val="14"/>
        <color theme="1"/>
        <rFont val="宋体"/>
        <charset val="134"/>
      </rPr>
      <t>体育彩票销售机构的业务费用</t>
    </r>
  </si>
  <si>
    <r>
      <rPr>
        <sz val="14"/>
        <color theme="1"/>
        <rFont val="Times New Roman"/>
        <charset val="134"/>
      </rPr>
      <t xml:space="preserve">  </t>
    </r>
    <r>
      <rPr>
        <sz val="14"/>
        <color theme="1"/>
        <rFont val="宋体"/>
        <charset val="134"/>
      </rPr>
      <t>彩票兑奖周转金</t>
    </r>
  </si>
  <si>
    <r>
      <rPr>
        <sz val="14"/>
        <color theme="1"/>
        <rFont val="Times New Roman"/>
        <charset val="134"/>
      </rPr>
      <t xml:space="preserve">  </t>
    </r>
    <r>
      <rPr>
        <sz val="14"/>
        <color theme="1"/>
        <rFont val="宋体"/>
        <charset val="134"/>
      </rPr>
      <t>彩票发行销售风险基金</t>
    </r>
  </si>
  <si>
    <r>
      <rPr>
        <sz val="14"/>
        <color theme="1"/>
        <rFont val="Times New Roman"/>
        <charset val="134"/>
      </rPr>
      <t xml:space="preserve">  </t>
    </r>
    <r>
      <rPr>
        <sz val="14"/>
        <color theme="1"/>
        <rFont val="宋体"/>
        <charset val="134"/>
      </rPr>
      <t>彩票市场调控资金收入</t>
    </r>
  </si>
  <si>
    <r>
      <rPr>
        <sz val="14"/>
        <color theme="1"/>
        <rFont val="宋体"/>
        <charset val="134"/>
      </rPr>
      <t>十六、其他政府性基金收入</t>
    </r>
  </si>
  <si>
    <r>
      <rPr>
        <sz val="14"/>
        <color theme="1"/>
        <rFont val="宋体"/>
        <charset val="134"/>
      </rPr>
      <t>十七、专项债务对应项目专项收入</t>
    </r>
  </si>
  <si>
    <r>
      <rPr>
        <sz val="14"/>
        <color theme="1"/>
        <rFont val="宋体"/>
        <charset val="134"/>
      </rPr>
      <t>　　政府性基金转移收入</t>
    </r>
  </si>
  <si>
    <r>
      <rPr>
        <sz val="14"/>
        <color theme="1"/>
        <rFont val="宋体"/>
        <charset val="134"/>
      </rPr>
      <t>　　上年结余收入</t>
    </r>
  </si>
  <si>
    <r>
      <rPr>
        <sz val="14"/>
        <color theme="1"/>
        <rFont val="宋体"/>
        <charset val="134"/>
      </rPr>
      <t>　　调入资金</t>
    </r>
  </si>
  <si>
    <r>
      <rPr>
        <sz val="14"/>
        <color theme="1"/>
        <rFont val="Times New Roman"/>
        <charset val="134"/>
      </rPr>
      <t xml:space="preserve">    </t>
    </r>
    <r>
      <rPr>
        <sz val="14"/>
        <color theme="1"/>
        <rFont val="宋体"/>
        <charset val="134"/>
      </rPr>
      <t>新增专项债券收入</t>
    </r>
  </si>
  <si>
    <r>
      <rPr>
        <sz val="14"/>
        <color theme="1"/>
        <rFont val="宋体"/>
        <charset val="134"/>
      </rPr>
      <t>　</t>
    </r>
    <r>
      <rPr>
        <sz val="14"/>
        <color theme="1"/>
        <rFont val="Times New Roman"/>
        <charset val="134"/>
      </rPr>
      <t xml:space="preserve">  </t>
    </r>
    <r>
      <rPr>
        <sz val="14"/>
        <color theme="1"/>
        <rFont val="宋体"/>
        <charset val="134"/>
      </rPr>
      <t>地方政府专项债务转贷收入</t>
    </r>
  </si>
  <si>
    <t>一、文化旅游体育与传媒支出</t>
  </si>
  <si>
    <t xml:space="preserve">    国家电影事业发展专项资金安排的支出</t>
  </si>
  <si>
    <t xml:space="preserve">      资助国产影片放映</t>
  </si>
  <si>
    <t>二、社会保障和就业支出</t>
  </si>
  <si>
    <t xml:space="preserve">    大中型水库移民后期扶持基金支出</t>
  </si>
  <si>
    <t xml:space="preserve">      移民补助</t>
  </si>
  <si>
    <t xml:space="preserve">      基础设施建设和经济发展</t>
  </si>
  <si>
    <t>三、节能环保支出</t>
  </si>
  <si>
    <t xml:space="preserve">    可再生能源电价附加收入安排的支出</t>
  </si>
  <si>
    <t xml:space="preserve">    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</si>
  <si>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</si>
  <si>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</si>
  <si>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</si>
  <si>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</si>
  <si>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</si>
  <si>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</si>
  <si>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</si>
  <si>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</si>
  <si>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</si>
  <si>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</si>
  <si>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</si>
  <si>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</si>
  <si>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</si>
  <si>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</si>
  <si>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城市公共设施</t>
  </si>
  <si>
    <t xml:space="preserve">      城市环境卫生</t>
  </si>
  <si>
    <t xml:space="preserve">    污水处理费收入安排的支出</t>
  </si>
  <si>
    <t xml:space="preserve">      污水处理设施建设和运营</t>
  </si>
  <si>
    <t xml:space="preserve">      代征手续费</t>
  </si>
  <si>
    <t>五、农林水支出</t>
  </si>
  <si>
    <t xml:space="preserve">    大中型水库库区基金安排的支出</t>
  </si>
  <si>
    <t xml:space="preserve">      解决移民遗留问题</t>
  </si>
  <si>
    <t xml:space="preserve">      库区防护工程维护</t>
  </si>
  <si>
    <t xml:space="preserve">      其他大中型水库库区基金支出</t>
  </si>
  <si>
    <t>六、交通运输支出</t>
  </si>
  <si>
    <t xml:space="preserve">    海南省高等级公路车辆通行附加费安排的支出</t>
  </si>
  <si>
    <t xml:space="preserve">    车辆通行费安排的支出</t>
  </si>
  <si>
    <t xml:space="preserve">    铁路建设基金支出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</si>
  <si>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</si>
  <si>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</si>
  <si>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</si>
  <si>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</si>
  <si>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</si>
  <si>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</si>
  <si>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</si>
  <si>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</si>
  <si>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</si>
  <si>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</si>
  <si>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</si>
  <si>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</si>
  <si>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</si>
  <si>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</si>
  <si>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</si>
  <si>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</si>
  <si>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</si>
  <si>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</si>
  <si>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</si>
  <si>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</si>
  <si>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</si>
  <si>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</si>
  <si>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</si>
  <si>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</si>
  <si>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</si>
  <si>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</si>
  <si>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</si>
  <si>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十一、抗疫特别国债安排的支出</t>
  </si>
  <si>
    <t>全市政府性基金支出</t>
  </si>
  <si>
    <t>地方政府专项债务还本支出</t>
  </si>
  <si>
    <t xml:space="preserve">   上解支出</t>
  </si>
  <si>
    <t xml:space="preserve">   调出资金</t>
  </si>
  <si>
    <t xml:space="preserve">   年终结余</t>
  </si>
  <si>
    <t>一、农网还贷资金收入</t>
  </si>
  <si>
    <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</si>
  <si>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</si>
  <si>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</si>
  <si>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</si>
  <si>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</si>
  <si>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</si>
  <si>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</si>
  <si>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</si>
  <si>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</si>
  <si>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</si>
  <si>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</si>
  <si>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</si>
  <si>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</si>
  <si>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</si>
  <si>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</si>
  <si>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</si>
  <si>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</si>
  <si>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</si>
  <si>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</si>
  <si>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</si>
  <si>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</si>
  <si>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</si>
  <si>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</si>
  <si>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</si>
  <si>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</si>
  <si>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</si>
  <si>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</si>
  <si>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十七、专项债务对应项目专项收入</t>
  </si>
  <si>
    <t>　　政府性基金转移收入</t>
  </si>
  <si>
    <t>　　上年结余收入</t>
  </si>
  <si>
    <t>　　调入资金</t>
  </si>
  <si>
    <t xml:space="preserve">    新增专项债券收入</t>
  </si>
  <si>
    <t>　  地方政府专项债务转贷收入</t>
  </si>
  <si>
    <t>2-4  2024年安宁市市级政府性基金预算支出情况表</t>
  </si>
  <si>
    <t>2-6  2024年安宁市市本级政府性基金预算支出情况表</t>
  </si>
  <si>
    <t>2-7  2024年安宁市市本级政府性基金支出表（州（市）对下转移支付）</t>
  </si>
  <si>
    <t>注：安宁市属于县级，下辖的9个街道办均按县级预算部门管理，故2023年无对下转移支付。</t>
  </si>
  <si>
    <r>
      <rPr>
        <sz val="14"/>
        <rFont val="MS Serif"/>
        <charset val="134"/>
      </rPr>
      <t xml:space="preserve">    </t>
    </r>
    <r>
      <rPr>
        <sz val="14"/>
        <color indexed="8"/>
        <rFont val="宋体"/>
        <charset val="134"/>
      </rPr>
      <t>单位：万元</t>
    </r>
  </si>
  <si>
    <t xml:space="preserve">  利润收入</t>
  </si>
  <si>
    <t xml:space="preserve">     煤炭企业利润收入</t>
  </si>
  <si>
    <t xml:space="preserve">     有色冶金采掘企业利润收入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</si>
  <si>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</si>
  <si>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</si>
  <si>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</si>
  <si>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</si>
  <si>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</si>
  <si>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</si>
  <si>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</si>
  <si>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</si>
  <si>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</si>
  <si>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</si>
  <si>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</si>
  <si>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</si>
  <si>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</si>
  <si>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</si>
  <si>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</si>
  <si>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</si>
  <si>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</si>
  <si>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</si>
  <si>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</si>
  <si>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</si>
  <si>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</si>
  <si>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</si>
  <si>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</si>
  <si>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</si>
  <si>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</si>
  <si>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</si>
  <si>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</si>
  <si>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</si>
  <si>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</si>
  <si>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国有资本经营预算转移支付收入</t>
  </si>
  <si>
    <t xml:space="preserve">  上年结转</t>
  </si>
  <si>
    <t xml:space="preserve">  账务调整收入</t>
  </si>
  <si>
    <t>收入总计</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</si>
  <si>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</si>
  <si>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</si>
  <si>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</si>
  <si>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</si>
  <si>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</si>
  <si>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</si>
  <si>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</si>
  <si>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</si>
  <si>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</si>
  <si>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</si>
  <si>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</si>
  <si>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</si>
  <si>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保障国家经济安全支出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</si>
  <si>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</si>
  <si>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</si>
  <si>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</si>
  <si>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</si>
  <si>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</si>
  <si>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</si>
  <si>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</si>
  <si>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 xml:space="preserve">  国有资本经营预算转移支付</t>
  </si>
  <si>
    <t xml:space="preserve">  调出资金</t>
  </si>
  <si>
    <t xml:space="preserve">  结转下年</t>
  </si>
  <si>
    <t>支出总计</t>
  </si>
  <si>
    <t>3-4  2024年安宁市市级国有资本经营支出预算情况表</t>
  </si>
  <si>
    <t>3-6  2024年安宁市市本级国有资本经营支出预算情况表</t>
  </si>
  <si>
    <t>注：安宁市属于县级，下辖的9个街道办均按县级预算部门管理，故2023年无转移支付。</t>
  </si>
  <si>
    <t>预算数</t>
  </si>
  <si>
    <t>合  计</t>
  </si>
  <si>
    <t>注：安宁市属于县级，无乡镇，下辖的9个街道办均按县级预算部门管理，故2023年无转移支付。</t>
  </si>
  <si>
    <t>项目名称</t>
  </si>
  <si>
    <t xml:space="preserve"> </t>
  </si>
  <si>
    <t>注：社会保险基金预算统一由昆明市级编制，预算和执行情况由昆明市政府向昆明市人大说明</t>
  </si>
  <si>
    <r>
      <rPr>
        <b/>
        <sz val="14"/>
        <color indexed="8"/>
        <rFont val="宋体"/>
        <charset val="134"/>
      </rPr>
      <t>一、企业职工基本养老保险基金收入</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</si>
  <si>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</si>
  <si>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</si>
  <si>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</si>
  <si>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其他收入</t>
    </r>
  </si>
  <si>
    <r>
      <rPr>
        <b/>
        <sz val="14"/>
        <color indexed="8"/>
        <rFont val="宋体"/>
        <charset val="134"/>
      </rPr>
      <t>二、城乡居民基本养老保险基金收入</t>
    </r>
  </si>
  <si>
    <r>
      <rPr>
        <sz val="14"/>
        <color indexed="8"/>
        <rFont val="Times New Roman"/>
        <charset val="134"/>
      </rPr>
      <t xml:space="preserve">          </t>
    </r>
    <r>
      <rPr>
        <sz val="14"/>
        <color indexed="8"/>
        <rFont val="宋体"/>
        <charset val="134"/>
      </rPr>
      <t>基金其他收入</t>
    </r>
  </si>
  <si>
    <r>
      <rPr>
        <b/>
        <sz val="14"/>
        <color indexed="8"/>
        <rFont val="宋体"/>
        <charset val="134"/>
      </rPr>
      <t>三、机关事业单位基本养老保险基金收入</t>
    </r>
  </si>
  <si>
    <r>
      <rPr>
        <b/>
        <sz val="14"/>
        <color indexed="8"/>
        <rFont val="宋体"/>
        <charset val="134"/>
      </rPr>
      <t>四、城镇职工基本医疗保险基金收入</t>
    </r>
  </si>
  <si>
    <r>
      <rPr>
        <sz val="14"/>
        <rFont val="Times New Roman"/>
        <charset val="134"/>
      </rPr>
      <t xml:space="preserve">          </t>
    </r>
    <r>
      <rPr>
        <sz val="14"/>
        <rFont val="宋体"/>
        <charset val="134"/>
      </rPr>
      <t>财政补贴收入</t>
    </r>
  </si>
  <si>
    <r>
      <rPr>
        <b/>
        <sz val="14"/>
        <color indexed="8"/>
        <rFont val="宋体"/>
        <charset val="134"/>
      </rPr>
      <t>五、城乡居民基本医疗保险基金收入</t>
    </r>
  </si>
  <si>
    <r>
      <rPr>
        <b/>
        <sz val="14"/>
        <color indexed="8"/>
        <rFont val="宋体"/>
        <charset val="134"/>
      </rPr>
      <t>六、工伤保险基金收入</t>
    </r>
  </si>
  <si>
    <r>
      <rPr>
        <b/>
        <sz val="14"/>
        <color indexed="8"/>
        <rFont val="宋体"/>
        <charset val="134"/>
      </rPr>
      <t>七、失业保险基金收入</t>
    </r>
  </si>
  <si>
    <r>
      <rPr>
        <b/>
        <sz val="14"/>
        <color indexed="8"/>
        <rFont val="宋体"/>
        <charset val="134"/>
      </rPr>
      <t>收入小计</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</si>
  <si>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</si>
  <si>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</si>
  <si>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</si>
  <si>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基金其他收入</t>
    </r>
  </si>
  <si>
    <r>
      <rPr>
        <b/>
        <sz val="14"/>
        <color indexed="8"/>
        <rFont val="Times New Roman"/>
        <charset val="134"/>
      </rPr>
      <t xml:space="preserve">  </t>
    </r>
    <r>
      <rPr>
        <b/>
        <sz val="14"/>
        <color indexed="8"/>
        <rFont val="宋体"/>
        <charset val="134"/>
      </rPr>
      <t>上级补助收入</t>
    </r>
  </si>
  <si>
    <r>
      <rPr>
        <sz val="14"/>
        <color indexed="8"/>
        <rFont val="Times New Roman"/>
        <charset val="134"/>
      </rPr>
      <t xml:space="preserve">   </t>
    </r>
    <r>
      <rPr>
        <sz val="14"/>
        <color indexed="8"/>
        <rFont val="宋体"/>
        <charset val="134"/>
      </rPr>
      <t>其中：企业职工基本养老保险基金</t>
    </r>
  </si>
  <si>
    <r>
      <rPr>
        <b/>
        <sz val="14"/>
        <color indexed="8"/>
        <rFont val="Times New Roman"/>
        <charset val="134"/>
      </rPr>
      <t xml:space="preserve">  </t>
    </r>
    <r>
      <rPr>
        <b/>
        <sz val="14"/>
        <color indexed="8"/>
        <rFont val="宋体"/>
        <charset val="134"/>
      </rPr>
      <t>上年结余收入</t>
    </r>
  </si>
  <si>
    <r>
      <rPr>
        <sz val="14"/>
        <color indexed="8"/>
        <rFont val="Times New Roman"/>
        <charset val="134"/>
      </rPr>
      <t xml:space="preserve">   </t>
    </r>
    <r>
      <rPr>
        <sz val="14"/>
        <color indexed="8"/>
        <rFont val="宋体"/>
        <charset val="134"/>
      </rPr>
      <t>其中：机关事业单位基本养老保险基金上年结余收入</t>
    </r>
  </si>
  <si>
    <r>
      <rPr>
        <b/>
        <sz val="14"/>
        <color indexed="8"/>
        <rFont val="宋体"/>
        <charset val="134"/>
      </rPr>
      <t>收入合计</t>
    </r>
  </si>
  <si>
    <r>
      <rPr>
        <sz val="14"/>
        <rFont val="宋体"/>
        <charset val="134"/>
      </rPr>
      <t xml:space="preserve">    </t>
    </r>
    <r>
      <rPr>
        <sz val="14"/>
        <color indexed="8"/>
        <rFont val="宋体"/>
        <charset val="134"/>
      </rPr>
      <t>单位：万元</t>
    </r>
  </si>
  <si>
    <t xml:space="preserve">                                            </t>
  </si>
  <si>
    <r>
      <rPr>
        <b/>
        <sz val="14"/>
        <color indexed="8"/>
        <rFont val="宋体"/>
        <charset val="134"/>
      </rPr>
      <t>一、企业职工基本养老保险基金支出</t>
    </r>
  </si>
  <si>
    <r>
      <rPr>
        <sz val="14"/>
        <color indexed="8"/>
        <rFont val="Times New Roman"/>
        <charset val="134"/>
      </rPr>
      <t xml:space="preserve">    </t>
    </r>
    <r>
      <rPr>
        <sz val="14"/>
        <color indexed="8"/>
        <rFont val="宋体"/>
        <charset val="134"/>
      </rPr>
      <t>其中：待遇支出</t>
    </r>
  </si>
  <si>
    <r>
      <rPr>
        <sz val="14"/>
        <color indexed="8"/>
        <rFont val="Times New Roman"/>
        <charset val="134"/>
      </rPr>
      <t xml:space="preserve">          </t>
    </r>
    <r>
      <rPr>
        <sz val="14"/>
        <color indexed="8"/>
        <rFont val="宋体"/>
        <charset val="134"/>
      </rPr>
      <t>其他费用支出</t>
    </r>
  </si>
  <si>
    <r>
      <rPr>
        <b/>
        <sz val="14"/>
        <color indexed="8"/>
        <rFont val="宋体"/>
        <charset val="134"/>
      </rPr>
      <t>二、城乡居民基本养老保险基金支出</t>
    </r>
  </si>
  <si>
    <r>
      <rPr>
        <b/>
        <sz val="14"/>
        <color indexed="8"/>
        <rFont val="宋体"/>
        <charset val="134"/>
      </rPr>
      <t>三、机关事业单位基本养老保险基金支出</t>
    </r>
  </si>
  <si>
    <r>
      <rPr>
        <b/>
        <sz val="14"/>
        <color indexed="8"/>
        <rFont val="宋体"/>
        <charset val="134"/>
      </rPr>
      <t>四、城镇职工基本医疗保险基金支出</t>
    </r>
  </si>
  <si>
    <r>
      <rPr>
        <b/>
        <sz val="14"/>
        <color indexed="8"/>
        <rFont val="宋体"/>
        <charset val="134"/>
      </rPr>
      <t>五、城乡居民基本医疗保险基金支出</t>
    </r>
  </si>
  <si>
    <r>
      <rPr>
        <b/>
        <sz val="14"/>
        <color indexed="8"/>
        <rFont val="宋体"/>
        <charset val="134"/>
      </rPr>
      <t>六、工伤保险基金支出</t>
    </r>
  </si>
  <si>
    <r>
      <rPr>
        <b/>
        <sz val="14"/>
        <color indexed="8"/>
        <rFont val="宋体"/>
        <charset val="134"/>
      </rPr>
      <t>七、失业保险基金支出</t>
    </r>
  </si>
  <si>
    <r>
      <rPr>
        <b/>
        <sz val="14"/>
        <color indexed="8"/>
        <rFont val="宋体"/>
        <charset val="134"/>
      </rPr>
      <t>支出小计</t>
    </r>
  </si>
  <si>
    <r>
      <rPr>
        <b/>
        <sz val="14"/>
        <color indexed="8"/>
        <rFont val="Times New Roman"/>
        <charset val="134"/>
      </rPr>
      <t xml:space="preserve">  </t>
    </r>
    <r>
      <rPr>
        <b/>
        <sz val="14"/>
        <color indexed="8"/>
        <rFont val="宋体"/>
        <charset val="134"/>
      </rPr>
      <t>上解上级支出</t>
    </r>
    <r>
      <rPr>
        <b/>
        <sz val="14"/>
        <color indexed="8"/>
        <rFont val="Times New Roman"/>
        <charset val="134"/>
      </rPr>
      <t xml:space="preserve"> </t>
    </r>
  </si>
  <si>
    <r>
      <rPr>
        <sz val="14"/>
        <color indexed="8"/>
        <rFont val="Times New Roman"/>
        <charset val="134"/>
      </rPr>
      <t xml:space="preserve">  </t>
    </r>
    <r>
      <rPr>
        <sz val="14"/>
        <color indexed="8"/>
        <rFont val="宋体"/>
        <charset val="134"/>
      </rPr>
      <t>其中：企业职工基本养老保险基金</t>
    </r>
  </si>
  <si>
    <r>
      <rPr>
        <sz val="14"/>
        <color indexed="8"/>
        <rFont val="Times New Roman"/>
        <charset val="134"/>
      </rPr>
      <t xml:space="preserve">        </t>
    </r>
    <r>
      <rPr>
        <sz val="14"/>
        <color indexed="8"/>
        <rFont val="宋体"/>
        <charset val="134"/>
      </rPr>
      <t>工伤保险基金</t>
    </r>
  </si>
  <si>
    <r>
      <rPr>
        <sz val="14"/>
        <color indexed="8"/>
        <rFont val="Times New Roman"/>
        <charset val="134"/>
      </rPr>
      <t xml:space="preserve">        </t>
    </r>
    <r>
      <rPr>
        <sz val="14"/>
        <color indexed="8"/>
        <rFont val="宋体"/>
        <charset val="134"/>
      </rPr>
      <t>失业保险基金</t>
    </r>
  </si>
  <si>
    <r>
      <rPr>
        <b/>
        <sz val="14"/>
        <color indexed="8"/>
        <rFont val="Times New Roman"/>
        <charset val="134"/>
      </rPr>
      <t xml:space="preserve">  </t>
    </r>
    <r>
      <rPr>
        <b/>
        <sz val="14"/>
        <color indexed="8"/>
        <rFont val="宋体"/>
        <charset val="134"/>
      </rPr>
      <t>滚存结余</t>
    </r>
  </si>
  <si>
    <t>5-1  安宁市2023年地方政府债务限额及余额预算情况表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</si>
  <si>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</si>
  <si>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</si>
  <si>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</si>
  <si>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</si>
  <si>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</si>
  <si>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</si>
  <si>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</si>
  <si>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</si>
  <si>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</si>
  <si>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</si>
  <si>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</si>
  <si>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</si>
  <si>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</si>
  <si>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安宁市</t>
  </si>
  <si>
    <t>注：1.本表反映上一年度本地区、本级及分地区地方政府债务限额及余额预计执行数。</t>
  </si>
  <si>
    <t xml:space="preserve">    2.本表由县级以上地方各级财政部门在本级人民代表大会批准预算后二十日内公开。</t>
  </si>
  <si>
    <t xml:space="preserve">    3.截至目前，昆明市尚未下达安宁市2023年债务限额，表中2023年债务限额为“空”。</t>
  </si>
  <si>
    <t>5-2 安宁市2023年地方政府一般债务余额情况表</t>
  </si>
  <si>
    <r>
      <rPr>
        <b/>
        <sz val="14"/>
        <rFont val="宋体"/>
        <charset val="134"/>
      </rPr>
      <t>项</t>
    </r>
    <r>
      <rPr>
        <b/>
        <sz val="14"/>
        <rFont val="Times New Roman"/>
        <charset val="134"/>
      </rPr>
      <t xml:space="preserve">    </t>
    </r>
    <r>
      <rPr>
        <b/>
        <sz val="14"/>
        <rFont val="宋体"/>
        <charset val="134"/>
      </rPr>
      <t>目</t>
    </r>
  </si>
  <si>
    <r>
      <rPr>
        <b/>
        <sz val="14"/>
        <rFont val="宋体"/>
        <charset val="134"/>
      </rPr>
      <t>预算数</t>
    </r>
  </si>
  <si>
    <r>
      <rPr>
        <b/>
        <sz val="14"/>
        <rFont val="宋体"/>
        <charset val="134"/>
      </rPr>
      <t>执行数</t>
    </r>
  </si>
  <si>
    <r>
      <rPr>
        <sz val="14"/>
        <rFont val="宋体"/>
        <charset val="134"/>
      </rPr>
      <t>一、</t>
    </r>
    <r>
      <rPr>
        <sz val="14"/>
        <rFont val="Times New Roman"/>
        <charset val="134"/>
      </rPr>
      <t>2022</t>
    </r>
    <r>
      <rPr>
        <sz val="14"/>
        <rFont val="宋体"/>
        <charset val="134"/>
      </rPr>
      <t>年末地方政府一般债务余额实际数</t>
    </r>
  </si>
  <si>
    <r>
      <rPr>
        <sz val="14"/>
        <rFont val="宋体"/>
        <charset val="134"/>
      </rPr>
      <t>二、</t>
    </r>
    <r>
      <rPr>
        <sz val="14"/>
        <rFont val="Times New Roman"/>
        <charset val="134"/>
      </rPr>
      <t>2023</t>
    </r>
    <r>
      <rPr>
        <sz val="14"/>
        <rFont val="宋体"/>
        <charset val="134"/>
      </rPr>
      <t>年末地方政府一般债务余额限额</t>
    </r>
  </si>
  <si>
    <r>
      <rPr>
        <sz val="14"/>
        <rFont val="宋体"/>
        <charset val="134"/>
      </rPr>
      <t>三、</t>
    </r>
    <r>
      <rPr>
        <sz val="14"/>
        <rFont val="Times New Roman"/>
        <charset val="134"/>
      </rPr>
      <t>2023</t>
    </r>
    <r>
      <rPr>
        <sz val="14"/>
        <rFont val="宋体"/>
        <charset val="134"/>
      </rPr>
      <t>年地方政府一般债务发行额</t>
    </r>
  </si>
  <si>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</si>
  <si>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</si>
  <si>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r>
      <rPr>
        <sz val="14"/>
        <rFont val="宋体"/>
        <charset val="134"/>
      </rPr>
      <t>四、</t>
    </r>
    <r>
      <rPr>
        <sz val="14"/>
        <rFont val="Times New Roman"/>
        <charset val="134"/>
      </rPr>
      <t>2023</t>
    </r>
    <r>
      <rPr>
        <sz val="14"/>
        <rFont val="宋体"/>
        <charset val="134"/>
      </rPr>
      <t>年地方政府一般债务还本额</t>
    </r>
  </si>
  <si>
    <r>
      <rPr>
        <sz val="14"/>
        <rFont val="宋体"/>
        <charset val="134"/>
      </rPr>
      <t>五、</t>
    </r>
    <r>
      <rPr>
        <sz val="14"/>
        <rFont val="Times New Roman"/>
        <charset val="134"/>
      </rPr>
      <t>2023</t>
    </r>
    <r>
      <rPr>
        <sz val="14"/>
        <rFont val="宋体"/>
        <charset val="134"/>
      </rPr>
      <t>年末地方政府一般债务余额预计执行数</t>
    </r>
  </si>
  <si>
    <r>
      <rPr>
        <sz val="14"/>
        <rFont val="宋体"/>
        <charset val="134"/>
      </rPr>
      <t>六、</t>
    </r>
    <r>
      <rPr>
        <sz val="14"/>
        <rFont val="Times New Roman"/>
        <charset val="134"/>
      </rPr>
      <t>2024</t>
    </r>
    <r>
      <rPr>
        <sz val="14"/>
        <rFont val="宋体"/>
        <charset val="134"/>
      </rPr>
      <t>年地方财政赤字</t>
    </r>
  </si>
  <si>
    <r>
      <rPr>
        <sz val="14"/>
        <rFont val="宋体"/>
        <charset val="134"/>
      </rPr>
      <t>七、</t>
    </r>
    <r>
      <rPr>
        <sz val="14"/>
        <rFont val="Times New Roman"/>
        <charset val="134"/>
      </rPr>
      <t>2024</t>
    </r>
    <r>
      <rPr>
        <sz val="14"/>
        <rFont val="宋体"/>
        <charset val="134"/>
      </rPr>
      <t>年地方政府一般债务余额限额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</si>
  <si>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3.截至目前，昆明市尚未下达安宁市2023年、2024年一般债务余额限额，表中2023年末地方政府一般债务余额限额、2024年地方   政府一般债务余额限额执行数为“空”。</t>
  </si>
  <si>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</si>
  <si>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</si>
  <si>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3.截至目前，昆明市尚未下达安宁市2023年、2024年一般债务余额限额，表中2023年末地方政府一般债务余额限额、2024年地方政府一般债务余额限额执行数为“空”。</t>
  </si>
  <si>
    <r>
      <rPr>
        <sz val="14"/>
        <rFont val="宋体"/>
        <charset val="134"/>
      </rPr>
      <t>一、</t>
    </r>
    <r>
      <rPr>
        <sz val="14"/>
        <rFont val="Times New Roman"/>
        <charset val="134"/>
      </rPr>
      <t>2022</t>
    </r>
    <r>
      <rPr>
        <sz val="14"/>
        <rFont val="宋体"/>
        <charset val="134"/>
      </rPr>
      <t>年末地方政府专项债务余额实际数</t>
    </r>
  </si>
  <si>
    <r>
      <rPr>
        <sz val="14"/>
        <rFont val="宋体"/>
        <charset val="134"/>
      </rPr>
      <t>二、</t>
    </r>
    <r>
      <rPr>
        <sz val="14"/>
        <rFont val="Times New Roman"/>
        <charset val="134"/>
      </rPr>
      <t>2023</t>
    </r>
    <r>
      <rPr>
        <sz val="14"/>
        <rFont val="宋体"/>
        <charset val="134"/>
      </rPr>
      <t>年末地方政府专项债务余额限额</t>
    </r>
  </si>
  <si>
    <r>
      <rPr>
        <sz val="14"/>
        <rFont val="宋体"/>
        <charset val="134"/>
      </rPr>
      <t>三、</t>
    </r>
    <r>
      <rPr>
        <sz val="14"/>
        <rFont val="Times New Roman"/>
        <charset val="134"/>
      </rPr>
      <t>2023</t>
    </r>
    <r>
      <rPr>
        <sz val="14"/>
        <rFont val="宋体"/>
        <charset val="134"/>
      </rPr>
      <t>年地方政府专项债务发行额</t>
    </r>
  </si>
  <si>
    <r>
      <rPr>
        <sz val="14"/>
        <rFont val="宋体"/>
        <charset val="134"/>
      </rPr>
      <t>四、</t>
    </r>
    <r>
      <rPr>
        <sz val="14"/>
        <rFont val="Times New Roman"/>
        <charset val="134"/>
      </rPr>
      <t>2023</t>
    </r>
    <r>
      <rPr>
        <sz val="14"/>
        <rFont val="宋体"/>
        <charset val="134"/>
      </rPr>
      <t>年地方政府专项债务还本额</t>
    </r>
  </si>
  <si>
    <r>
      <rPr>
        <sz val="14"/>
        <rFont val="宋体"/>
        <charset val="134"/>
      </rPr>
      <t>五、</t>
    </r>
    <r>
      <rPr>
        <sz val="14"/>
        <rFont val="Times New Roman"/>
        <charset val="134"/>
      </rPr>
      <t>2023</t>
    </r>
    <r>
      <rPr>
        <sz val="14"/>
        <rFont val="宋体"/>
        <charset val="134"/>
      </rPr>
      <t>年末地方政府专项债务余额预计执行数</t>
    </r>
  </si>
  <si>
    <r>
      <rPr>
        <sz val="14"/>
        <rFont val="宋体"/>
        <charset val="134"/>
      </rPr>
      <t>六、</t>
    </r>
    <r>
      <rPr>
        <sz val="14"/>
        <rFont val="Times New Roman"/>
        <charset val="134"/>
      </rPr>
      <t>2024</t>
    </r>
    <r>
      <rPr>
        <sz val="14"/>
        <rFont val="宋体"/>
        <charset val="134"/>
      </rPr>
      <t>年地方政府专项债务新增限额</t>
    </r>
  </si>
  <si>
    <r>
      <rPr>
        <sz val="14"/>
        <rFont val="宋体"/>
        <charset val="134"/>
      </rPr>
      <t>七、</t>
    </r>
    <r>
      <rPr>
        <sz val="14"/>
        <rFont val="Times New Roman"/>
        <charset val="134"/>
      </rPr>
      <t>2024</t>
    </r>
    <r>
      <rPr>
        <sz val="14"/>
        <rFont val="宋体"/>
        <charset val="134"/>
      </rPr>
      <t>年末地方政府专项债务余额限额</t>
    </r>
  </si>
  <si>
    <t>注：1.本表反映本地区上两年度专项债务余额，上一年度专项债务限额、发行额、还本额及余额，本年度专项债务新增限额及限额。
    2.本表由县级以上地方各级财政部门在本级人民代表大会批准预算后二十日内公开。
    3.截至目前，昆明市尚未下达安宁市2022年、2023年专项债务余额限额，表中2022年末地方政府专项债务余额限额、2023年地方政府专项债务余额限额执行数为“空”。</t>
  </si>
  <si>
    <t>项    目</t>
  </si>
  <si>
    <t>执行数</t>
  </si>
  <si>
    <t>注：1.本表反映本地区上两年度专项债务余额，上一年度专项债务限额、发行额、还本额及余额，本年度专项债务新增限额及限额。
    2.本表由县级以上地方各级财政部门在本级人民代表大会批准预算后二十日内公开。
    3.截至目前，昆明市尚未下达安宁市2023年、2024年专项债务余额限额，表中2023年末地方政府专项债务余额限额、2024年地方政府专项债务余额限额执行数为“空”。</t>
  </si>
  <si>
    <t>5-7  安宁市市本级2023年地方政府专项债务余额情况表</t>
  </si>
  <si>
    <t>5-8  安宁市地方政府债券发行及还本付息情况表</t>
  </si>
  <si>
    <r>
      <rPr>
        <b/>
        <sz val="14"/>
        <rFont val="宋体"/>
        <charset val="134"/>
      </rPr>
      <t>公式</t>
    </r>
  </si>
  <si>
    <r>
      <rPr>
        <b/>
        <sz val="14"/>
        <rFont val="宋体"/>
        <charset val="134"/>
      </rPr>
      <t>本地区</t>
    </r>
  </si>
  <si>
    <r>
      <rPr>
        <b/>
        <sz val="14"/>
        <rFont val="宋体"/>
        <charset val="134"/>
      </rPr>
      <t>本级</t>
    </r>
  </si>
  <si>
    <r>
      <rPr>
        <b/>
        <sz val="14"/>
        <rFont val="宋体"/>
        <charset val="134"/>
      </rPr>
      <t>一、</t>
    </r>
    <r>
      <rPr>
        <b/>
        <sz val="14"/>
        <rFont val="Times New Roman"/>
        <charset val="134"/>
      </rPr>
      <t>2023</t>
    </r>
    <r>
      <rPr>
        <b/>
        <sz val="14"/>
        <rFont val="宋体"/>
        <charset val="134"/>
      </rPr>
      <t>年发行预计执行数</t>
    </r>
  </si>
  <si>
    <t>A=B+D</t>
  </si>
  <si>
    <r>
      <rPr>
        <sz val="14"/>
        <rFont val="宋体"/>
        <charset val="134"/>
      </rPr>
      <t>（一）一般债券</t>
    </r>
  </si>
  <si>
    <r>
      <rPr>
        <sz val="14"/>
        <rFont val="Times New Roman"/>
        <charset val="134"/>
      </rPr>
      <t xml:space="preserve">   </t>
    </r>
    <r>
      <rPr>
        <sz val="14"/>
        <rFont val="宋体"/>
        <charset val="134"/>
      </rPr>
      <t>其中：再融资债券</t>
    </r>
  </si>
  <si>
    <r>
      <rPr>
        <sz val="14"/>
        <rFont val="宋体"/>
        <charset val="134"/>
      </rPr>
      <t>（二）专项债券</t>
    </r>
  </si>
  <si>
    <t>D</t>
  </si>
  <si>
    <r>
      <rPr>
        <b/>
        <sz val="14"/>
        <rFont val="宋体"/>
        <charset val="134"/>
      </rPr>
      <t>二、</t>
    </r>
    <r>
      <rPr>
        <b/>
        <sz val="14"/>
        <rFont val="Times New Roman"/>
        <charset val="134"/>
      </rPr>
      <t>2023</t>
    </r>
    <r>
      <rPr>
        <b/>
        <sz val="14"/>
        <rFont val="宋体"/>
        <charset val="134"/>
      </rPr>
      <t>年还本预计执行数</t>
    </r>
  </si>
  <si>
    <t>F=G+H</t>
  </si>
  <si>
    <t>G</t>
  </si>
  <si>
    <t>H</t>
  </si>
  <si>
    <r>
      <rPr>
        <b/>
        <sz val="14"/>
        <rFont val="宋体"/>
        <charset val="134"/>
      </rPr>
      <t>三、</t>
    </r>
    <r>
      <rPr>
        <b/>
        <sz val="14"/>
        <rFont val="Times New Roman"/>
        <charset val="134"/>
      </rPr>
      <t>2023</t>
    </r>
    <r>
      <rPr>
        <b/>
        <sz val="14"/>
        <rFont val="宋体"/>
        <charset val="134"/>
      </rPr>
      <t>年付息预计执行数</t>
    </r>
  </si>
  <si>
    <t>I=J+K</t>
  </si>
  <si>
    <t>J</t>
  </si>
  <si>
    <t>K</t>
  </si>
  <si>
    <r>
      <rPr>
        <b/>
        <sz val="14"/>
        <rFont val="宋体"/>
        <charset val="134"/>
      </rPr>
      <t>四、</t>
    </r>
    <r>
      <rPr>
        <b/>
        <sz val="14"/>
        <rFont val="Times New Roman"/>
        <charset val="134"/>
      </rPr>
      <t>2024</t>
    </r>
    <r>
      <rPr>
        <b/>
        <sz val="14"/>
        <rFont val="宋体"/>
        <charset val="134"/>
      </rPr>
      <t>年还本预算数</t>
    </r>
  </si>
  <si>
    <t>L=M+O</t>
  </si>
  <si>
    <t>M</t>
  </si>
  <si>
    <r>
      <rPr>
        <sz val="14"/>
        <rFont val="Times New Roman"/>
        <charset val="134"/>
      </rPr>
      <t xml:space="preserve">   </t>
    </r>
    <r>
      <rPr>
        <sz val="14"/>
        <rFont val="宋体"/>
        <charset val="134"/>
      </rPr>
      <t>其中：再融资</t>
    </r>
  </si>
  <si>
    <r>
      <rPr>
        <sz val="14"/>
        <rFont val="Times New Roman"/>
        <charset val="134"/>
      </rPr>
      <t xml:space="preserve">      </t>
    </r>
    <r>
      <rPr>
        <sz val="14"/>
        <rFont val="宋体"/>
        <charset val="134"/>
      </rPr>
      <t>财政预算安排</t>
    </r>
    <r>
      <rPr>
        <sz val="14"/>
        <rFont val="Times New Roman"/>
        <charset val="134"/>
      </rPr>
      <t xml:space="preserve"> </t>
    </r>
  </si>
  <si>
    <t>N</t>
  </si>
  <si>
    <t>O</t>
  </si>
  <si>
    <r>
      <rPr>
        <sz val="14"/>
        <rFont val="Times New Roman"/>
        <charset val="134"/>
      </rPr>
      <t xml:space="preserve">      </t>
    </r>
    <r>
      <rPr>
        <sz val="14"/>
        <rFont val="宋体"/>
        <charset val="134"/>
      </rPr>
      <t>财政预算安排</t>
    </r>
  </si>
  <si>
    <t>P</t>
  </si>
  <si>
    <r>
      <rPr>
        <b/>
        <sz val="14"/>
        <rFont val="宋体"/>
        <charset val="134"/>
      </rPr>
      <t>五、</t>
    </r>
    <r>
      <rPr>
        <b/>
        <sz val="14"/>
        <rFont val="Times New Roman"/>
        <charset val="134"/>
      </rPr>
      <t>2024</t>
    </r>
    <r>
      <rPr>
        <b/>
        <sz val="14"/>
        <rFont val="宋体"/>
        <charset val="134"/>
      </rPr>
      <t>年付息预算数</t>
    </r>
  </si>
  <si>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</si>
  <si>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</si>
  <si>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</si>
  <si>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</si>
  <si>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5-9  安宁市2023年地方政府债务限额提前下达情况表</t>
  </si>
  <si>
    <t>本地区</t>
  </si>
  <si>
    <t>本级</t>
  </si>
  <si>
    <t>下级</t>
  </si>
  <si>
    <t>一、2023年地方政府债务限额</t>
  </si>
  <si>
    <t>其中： 一般债务限额</t>
  </si>
  <si>
    <t xml:space="preserve">       专项债务限额</t>
  </si>
  <si>
    <t>二、提前下达的2024年新增地方政府债务限额</t>
  </si>
  <si>
    <t>注：1.本表反映本地区及本级年初预算中列示提前下达的新增地方政府债务限额情况，由县级以上地方各级财政部门在本级人民代表大会批准预算后二十日内公开。
    2.截至目前，昆明市尚未下达安宁市2023年地方政府债务限额及提前下达的2024年新增地方政府债务限额，本表为“空”。</t>
  </si>
  <si>
    <t>序号</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</si>
  <si>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</si>
  <si>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</si>
  <si>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</si>
  <si>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</si>
  <si>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</si>
  <si>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2.2024年初，安宁市尚未申报发行新增地方政府债券，本表为“空”。</t>
  </si>
  <si>
    <t>6-1 2024年市级重大政策和重点项目绩效目标表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</si>
  <si>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</si>
  <si>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</si>
  <si>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</si>
  <si>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</si>
  <si>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</si>
  <si>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</si>
  <si>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</si>
  <si>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</si>
  <si>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</si>
  <si>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</si>
  <si>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安宁市人力资源和社会保障局</t>
  </si>
  <si>
    <t xml:space="preserve">  人力资源和社会保障专项经费</t>
  </si>
  <si>
    <t>2024年，根据《中华人民共和国预算法》和预算绩效管理相关规定，安宁市人社局将紧紧围绕安宁市委、市政府的安排部署和上级业务部门的要求，通过开展政策法规宣传、事业单位人员招聘、事业单位人事档案数字化整理、职业技能提升培训、社保基金安全评估、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</si>
  <si>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产出指标</t>
  </si>
  <si>
    <t>数量指标</t>
  </si>
  <si>
    <t>完成人事档案数字化整理归档</t>
  </si>
  <si>
    <t>&gt;</t>
  </si>
  <si>
    <t>6200</t>
  </si>
  <si>
    <t>卷</t>
  </si>
  <si>
    <t>定量指标</t>
  </si>
  <si>
    <t>按照GBT33870-2017干部人事档案数字化技术规范完成6200卷以上人事档案规范化整理归档。</t>
  </si>
  <si>
    <t>组织招聘、选调事业单位工作人员场次</t>
  </si>
  <si>
    <t>&gt;=</t>
  </si>
  <si>
    <t>1</t>
  </si>
  <si>
    <t>次</t>
  </si>
  <si>
    <t>按照昆明市文件要求及安宁市委、政府要求开展事业单位人员招考、选调工作及场次。</t>
  </si>
  <si>
    <t>接入全民参保信息动态管理专网（村）社区数</t>
  </si>
  <si>
    <t>=</t>
  </si>
  <si>
    <t>100</t>
  </si>
  <si>
    <t>个</t>
  </si>
  <si>
    <t>安宁市辖区内包括各街道办事处、村社区接入全民参保信息动态管理专网个数。</t>
  </si>
  <si>
    <t>社保基金安全评估</t>
  </si>
  <si>
    <t>开展对人社局下属公共就业和人才服务中心、社保局、城乡居民社会养老保险局办理的社会保险基金安全进行评估的次数。</t>
  </si>
  <si>
    <t>仲裁调解案件数</t>
  </si>
  <si>
    <t>650</t>
  </si>
  <si>
    <t>件</t>
  </si>
  <si>
    <t>通过法律顾问团队专业人士及仲裁院工作人员进行调解案件数。</t>
  </si>
  <si>
    <t>完成职业技能培训监管班次</t>
  </si>
  <si>
    <t>70</t>
  </si>
  <si>
    <t>班次</t>
  </si>
  <si>
    <t>聘请第三方机构完成2024年培训监管的班次。</t>
  </si>
  <si>
    <t>奖励考核优秀人员</t>
  </si>
  <si>
    <t>680</t>
  </si>
  <si>
    <t>人</t>
  </si>
  <si>
    <t>获得全额拨款事业单位工作人员、机关工勤人员年度考核优秀等次奖励人员的数量。</t>
  </si>
  <si>
    <t>记功全额事业人员</t>
  </si>
  <si>
    <t>90</t>
  </si>
  <si>
    <t>获得全额拨款事业单位工作人员、机关工勤人员记功奖励人员的数量。</t>
  </si>
  <si>
    <t>完成农民工工资保证金账务核算</t>
  </si>
  <si>
    <t>年</t>
  </si>
  <si>
    <t>完成2023年农民工工资保证金账务核算。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</si>
  <si>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</si>
  <si>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</si>
  <si>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</si>
  <si>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</si>
  <si>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</si>
  <si>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</si>
  <si>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</si>
  <si>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</si>
  <si>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</si>
  <si>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</si>
  <si>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</si>
  <si>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</si>
  <si>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t>
  </si>
  <si>
    <t>聘请的专业律师团队对交办的劳动人事争议化解率不低于60%，确保我市劳动人事争议平稳化解。</t>
  </si>
  <si>
    <t>劳动人事争议案件送达次数</t>
  </si>
  <si>
    <t>270</t>
  </si>
  <si>
    <t>通过邮寄送达、电子送达等方式完成各类劳动人事争议案件送达约270次，最终以实际送达次数为准。</t>
  </si>
  <si>
    <t>维修改造办公室、会议室数量</t>
  </si>
  <si>
    <t>8</t>
  </si>
  <si>
    <t>间</t>
  </si>
  <si>
    <t>按合同协议完成人社局8间办公室的维修改造。</t>
  </si>
  <si>
    <t>营运微信公众号个数</t>
  </si>
  <si>
    <t>委托第三方公司维护安宁市人力资源和社会保障局微信公众号，信息宣传等。</t>
  </si>
  <si>
    <t>质量指标</t>
  </si>
  <si>
    <t>按人事档案达标标准整理入库人事档案材料</t>
  </si>
  <si>
    <t>按照GBT33870-2017干部人事档案数字化技术规范进行人事档案达标整理入库。</t>
  </si>
  <si>
    <t>人社专网运转流畅率</t>
  </si>
  <si>
    <t>接入的人社系统网络运转流畅率达90%以上。</t>
  </si>
  <si>
    <t>信息数据安全</t>
  </si>
  <si>
    <t>社保系统内数据安全率达100%。</t>
  </si>
  <si>
    <t>职业技能培训人员合格率</t>
  </si>
  <si>
    <t>98</t>
  </si>
  <si>
    <t>取得职业技能培训合格证书的人数除以参加职业技能培训的人数的百分比。</t>
  </si>
  <si>
    <t>时效指标</t>
  </si>
  <si>
    <t>组织招考事业单位人员时限</t>
  </si>
  <si>
    <t>&lt;</t>
  </si>
  <si>
    <t>2024年12月31日</t>
  </si>
  <si>
    <t>年-月-日</t>
  </si>
  <si>
    <t>当年完成事业单位人员招考、选调工作的时间。</t>
  </si>
  <si>
    <t>效益指标</t>
  </si>
  <si>
    <t>社会效益指标</t>
  </si>
  <si>
    <t>利用电子档案查询人事档案提速</t>
  </si>
  <si>
    <t>充分利用人事档案数字化建设成果，查询个人人事档案提速90%以上。</t>
  </si>
  <si>
    <t>社会和谐稳定</t>
  </si>
  <si>
    <t>维护社会稳定，保障用人单位和劳动者的合法权益</t>
  </si>
  <si>
    <t>是/否</t>
  </si>
  <si>
    <t>定性指标</t>
  </si>
  <si>
    <t>在一个工作年度内，通过工伤认定、劳动保障监察执法、劳动人事争议仲裁、基金安全检查、评估等多种方式，保障用人单位和劳动者的合法权益，确保社保基金安全运行，维护社会和谐稳定。</t>
  </si>
  <si>
    <t>满意度指标</t>
  </si>
  <si>
    <t>服务对象满意度指标</t>
  </si>
  <si>
    <t>利用档案人员满意度</t>
  </si>
  <si>
    <t>利用档案人员满意度。</t>
  </si>
  <si>
    <t>讨酬人员满意度</t>
  </si>
  <si>
    <t>讨要工资劳动者满意度。</t>
  </si>
  <si>
    <t>参加职业技能培训人员满意度</t>
  </si>
  <si>
    <t>参加职业技能培训人员满意度。</t>
  </si>
  <si>
    <t>安宁市社会保险局</t>
  </si>
  <si>
    <t xml:space="preserve">  社会保险经办工作专项经费</t>
  </si>
  <si>
    <t>根据人社部相关要求，提升部门服务水平，高效、便捷的为人民群众提高社保服务，做好社保系统的接入和维护，确保安宁市社会保险局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</si>
  <si>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安宁市社保系统参保人员数</t>
  </si>
  <si>
    <t>8.98</t>
  </si>
  <si>
    <t>万人(户)</t>
  </si>
  <si>
    <t>2024年系统在保人员数</t>
  </si>
  <si>
    <t>安宁市社保局参保企事业单位数</t>
  </si>
  <si>
    <t>3039</t>
  </si>
  <si>
    <t>户</t>
  </si>
  <si>
    <t>2024年系统在保企事业单位数</t>
  </si>
  <si>
    <t>养老保险、职业年金跨地区转移接续数量</t>
  </si>
  <si>
    <t>400</t>
  </si>
  <si>
    <t>2024年养保职业年金跨区域转移转移接续数</t>
  </si>
  <si>
    <t>退休人员领取养老保险覆盖率</t>
  </si>
  <si>
    <t>2024年退休人员100%领取养老保险待遇</t>
  </si>
  <si>
    <t>符合政策领取工伤待遇人员覆盖率</t>
  </si>
  <si>
    <t>2024年参保且发生工伤人员100%领取保险待遇</t>
  </si>
  <si>
    <t>社会化管理发放人员资格认证人次</t>
  </si>
  <si>
    <t>15063</t>
  </si>
  <si>
    <t>人次</t>
  </si>
  <si>
    <t>2024年领取社保待遇人员资认证次数</t>
  </si>
  <si>
    <t>社保政策宣传活动次数</t>
  </si>
  <si>
    <t>24</t>
  </si>
  <si>
    <t>次/年</t>
  </si>
  <si>
    <t>2024年社保局举办社保政策宣传活动次数</t>
  </si>
  <si>
    <t>社保诉讼次数</t>
  </si>
  <si>
    <t>&lt;=</t>
  </si>
  <si>
    <t>4</t>
  </si>
  <si>
    <t>2024年社保局发生诉讼次数</t>
  </si>
  <si>
    <t>社保信息管理系统提取数据次数</t>
  </si>
  <si>
    <t>12</t>
  </si>
  <si>
    <t>2024年信息系统提取数据次数</t>
  </si>
  <si>
    <t>养老保险、工伤保险参保人员增减变更完成率</t>
  </si>
  <si>
    <t>养老保险、工伤保险参保人员增减变更完即时办理完成</t>
  </si>
  <si>
    <t>养老保险转移接续完成率</t>
  </si>
  <si>
    <t>养老保险转移接续按规定办理完毕</t>
  </si>
  <si>
    <t>符合领取待遇资格的退休人员养老金发放完成率</t>
  </si>
  <si>
    <t>符合领取待遇资格人员100%放养老保险待遇</t>
  </si>
  <si>
    <t>工伤保险待遇发放完成率</t>
  </si>
  <si>
    <t>社保宣传稿件发布及时率</t>
  </si>
  <si>
    <t>5</t>
  </si>
  <si>
    <t>举办社会活动后5天内发布活动情况的宣传稿件</t>
  </si>
  <si>
    <t>信息系统运转流畅率</t>
  </si>
  <si>
    <t>反映接入昆明市人社专网系统运转流畅性，基本不存在掉线断网状况</t>
  </si>
  <si>
    <t>养老保险跨省转移接续时间</t>
  </si>
  <si>
    <t>15</t>
  </si>
  <si>
    <t>天（工作日）</t>
  </si>
  <si>
    <t>跨省转移手续在15个工作日办理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</si>
  <si>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</si>
  <si>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</si>
  <si>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</si>
  <si>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</si>
  <si>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</si>
  <si>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</si>
  <si>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</si>
  <si>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</si>
  <si>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社会化管理信息系统及时维护</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</si>
  <si>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</si>
  <si>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</si>
  <si>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</si>
  <si>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</si>
  <si>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辖区群众对社保工作的满意度</t>
  </si>
  <si>
    <t>辖区群众对社保工作的满意度在90%以上</t>
  </si>
  <si>
    <t>安宁市医疗保障局</t>
  </si>
  <si>
    <t xml:space="preserve">  城乡医疗救助与兜底保障补助资金</t>
  </si>
  <si>
    <t>为加强社会救助，保障公民基本生活，促进社会公平，维护社会和谐稳定，贯彻落实省市有关医疗救助制度，不断提高医疗救助管理服务水平，最大限度减轻困难群众医疗支出负担，做好民生兜底保障工作，切实解决包括城乡低保对象在内的困难群体看病就医困难的问题：2024年度，我市提供住院救助服务的定点医疗机构数共17家，符合救助条件的对象按规定纳入救助范围4938人，2024年度确保完成纳入救助的待遇保障人员城乡医疗救助资助参保及费用报销工作。</t>
  </si>
  <si>
    <t>医疗救助对象人次规模</t>
  </si>
  <si>
    <t>符合救助条件的对象按规定纳入救助范围</t>
  </si>
  <si>
    <t>次（件）</t>
  </si>
  <si>
    <t>本年度医疗救助(包括资助参保和直接救助)的人次数</t>
  </si>
  <si>
    <t>我市提供住院救助服务的定点医疗机构数</t>
  </si>
  <si>
    <t>17</t>
  </si>
  <si>
    <t>家</t>
  </si>
  <si>
    <t>目前我市提供住院救助的定点医疗机构数是17家</t>
  </si>
  <si>
    <t>医疗救助待遇保障人数</t>
  </si>
  <si>
    <t>4839</t>
  </si>
  <si>
    <t>救助金发放完成率</t>
  </si>
  <si>
    <t>救助金实际发放情况</t>
  </si>
  <si>
    <t>困难群众看病就医方便程度</t>
  </si>
  <si>
    <t>明显提高</t>
  </si>
  <si>
    <t>实现安宁市内“一站式”结算全覆盖，明显提升了困难群众看病就医方便程度。</t>
  </si>
  <si>
    <t>医疗救助待遇拨付及时率</t>
  </si>
  <si>
    <t>一站式救助和零星救助资金拨付时限</t>
  </si>
  <si>
    <t>一站式医疗救助按季度拨付医院，零星救助按月结算拨付</t>
  </si>
  <si>
    <t>成本指标</t>
  </si>
  <si>
    <t>经济成本指标</t>
  </si>
  <si>
    <t>439.47</t>
  </si>
  <si>
    <t>万元</t>
  </si>
  <si>
    <t>三保测算中需上划昆明市财政基金专户的资助参保及费用报销金额</t>
  </si>
  <si>
    <t>解决城乡低保对象在内的困难群体看病就医困难的问题</t>
  </si>
  <si>
    <t>明显改善</t>
  </si>
  <si>
    <t>救助对象参保缴费的压力和政策范围内个人费用负担明显减轻</t>
  </si>
  <si>
    <t>医疗救助对象覆盖范围</t>
  </si>
  <si>
    <t>稳步拓展</t>
  </si>
  <si>
    <t>在符合国家规定的基础上,适度扩大覆盖范围</t>
  </si>
  <si>
    <t>可持续影响指标</t>
  </si>
  <si>
    <t>对健全社会救助体系的影响</t>
  </si>
  <si>
    <t>成效明显</t>
  </si>
  <si>
    <t>医疗救助作为社会救助体系中的一个制度，保障了困难人口享有基本医保的权力，并有效减轻贫困患者的医疗费用负担</t>
  </si>
  <si>
    <t>受救助对象满意度</t>
  </si>
  <si>
    <t>参保对象对政策、医保经办和服务的满意度</t>
  </si>
  <si>
    <t>“互联网+医保”信息化建设经费</t>
  </si>
  <si>
    <t>进一步完善医疗保障事业信息化建设，推进医保支付方式改革，提升综合监管、经办服务、宣传引导等各项职能。持续优化营商环境，实现部分医保业务“网上办”、“掌上办”“马上办”。按时完成2024年的“互联网+医保”各项工作任务：微信公众号发布信息数量保持在至少25条/月，医保信息系统正常运行率达到90%以上，医疗保险信息系统访问保持量达到95%以上。</t>
  </si>
  <si>
    <t>本单位医疗保险信息系统光纤专线网络线路</t>
  </si>
  <si>
    <t>条</t>
  </si>
  <si>
    <t>”安宁医保“ 微信公众平台数量</t>
  </si>
  <si>
    <t>”安宁医保“ 微信公众平台的数量</t>
  </si>
  <si>
    <t>微信公众号发布信息的数量</t>
  </si>
  <si>
    <t>25</t>
  </si>
  <si>
    <t>条/月</t>
  </si>
  <si>
    <t>”安宁医保“ 微信公众号每月发布政策文件及解读相关信息的数量</t>
  </si>
  <si>
    <t>医保信息系统正常运行率</t>
  </si>
  <si>
    <t>确保服务期内网络、云服务器使用稳定，前端显示及后台业务功能使用正常</t>
  </si>
  <si>
    <t>医保信息发布的准确率</t>
  </si>
  <si>
    <t>95</t>
  </si>
  <si>
    <t>确保微信平台的准确性，为参保人提供正确及时的宣传信息，服务期内对微信平台的信息材料及时发布，无错字、错句等文本问题</t>
  </si>
  <si>
    <t>医疗保险信息系统光纤专线网络线路通畅率</t>
  </si>
  <si>
    <t>及时高效便捷的为参保人及参保单位提供服务</t>
  </si>
  <si>
    <t>7</t>
  </si>
  <si>
    <t>项目的资金预算成本</t>
  </si>
  <si>
    <t>医疗保险信息系统访问量</t>
  </si>
  <si>
    <t>医保信息化建设的便民效应</t>
  </si>
  <si>
    <t>信息智能化使老百姓看病就医进一步便捷</t>
  </si>
  <si>
    <t>推进医保业务“网上办、指尖办、码上办、马上办”全面提速带来的便民效应</t>
  </si>
  <si>
    <t>医疗保险信息系统访问保持量</t>
  </si>
  <si>
    <t>使用人员满意度</t>
  </si>
  <si>
    <t>及时高效便捷的为参保人及参保单位提供业务办理、信息宣传等服务</t>
  </si>
  <si>
    <t>安宁市卫生健康局</t>
  </si>
  <si>
    <t xml:space="preserve"> 基本公共卫生服务项目本级配套补助资金</t>
  </si>
  <si>
    <t>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</si>
  <si>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</si>
  <si>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</si>
  <si>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</si>
  <si>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</si>
  <si>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</si>
  <si>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</si>
  <si>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</si>
  <si>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</si>
  <si>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</si>
  <si>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</si>
  <si>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</si>
  <si>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</si>
  <si>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</si>
  <si>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</si>
  <si>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逐步提高</t>
  </si>
  <si>
    <t>基本公共卫生服务逐步均等化的机制基本完善，工作人员稳定。</t>
  </si>
  <si>
    <t>社会公众满意度</t>
  </si>
  <si>
    <t>享受服务居民满意率 90以上</t>
  </si>
  <si>
    <t xml:space="preserve">  严重精神障碍患者监护人以奖代补专项经费</t>
  </si>
  <si>
    <t>1.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
2.资金分类：“以奖代补”资金，标准为每人（户）每年人民币2400元。
3. 目的：通过在全市开展“以奖代补”工作，真正落实监护人监护责任，进一步提升我市严重精神障碍患者服务管理水平，提高救治救助工作社会协同能力。4.效果：确保不因疏于对严重精神障碍患者救治管理而发生危害社会案（事）件发生。   4.任务数240人，补助标准2400元/人，昆明市：安宁市承担比例2:8</t>
  </si>
  <si>
    <t>签署监护人监护责任书人数</t>
  </si>
  <si>
    <t>240</t>
  </si>
  <si>
    <t>覆盖辖区九个街道约240人</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</si>
  <si>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</si>
  <si>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</si>
  <si>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</si>
  <si>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</si>
  <si>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</si>
  <si>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</si>
  <si>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</si>
  <si>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</si>
  <si>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</si>
  <si>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2021年当年</t>
  </si>
  <si>
    <t>当年完成</t>
  </si>
  <si>
    <t>经济效益指标</t>
  </si>
  <si>
    <t>减少社会严重精神障碍患者肇事肇祸事件带来的经济损失</t>
  </si>
  <si>
    <t>有所减少</t>
  </si>
  <si>
    <t>因监护疏忽导致的危害社会案（事）件减少</t>
  </si>
  <si>
    <t>严重精神障碍患者监护人满意度</t>
  </si>
  <si>
    <t>80</t>
  </si>
  <si>
    <t>严重精神障碍患者监护人满意度80%以上</t>
  </si>
  <si>
    <t xml:space="preserve">  建档立卡贫困人口家庭医生签约补助资金</t>
  </si>
  <si>
    <t>建档立卡贫困人口家庭医生签约服务个人需缴纳的12元,由省、市财政和县财政对已脱贫建档立卡贫困人口按照省级承担40%昆明市承担12%、安宁市承担48%比例承担。按照安宁市家庭医生签约实施方案，对建档立卡贫困人口提供家庭医生服务，努力让建档立卡贫困人口看得起病、方便看病、看得好病、尽量少生病,有效防止因病致贫、因病返贫。</t>
  </si>
  <si>
    <t>安宁市建档立卡贫困人口</t>
  </si>
  <si>
    <t>1687</t>
  </si>
  <si>
    <t>安宁市建档立卡贫困人口1687人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</si>
  <si>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</si>
  <si>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</si>
  <si>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</si>
  <si>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</si>
  <si>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</si>
  <si>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艾滋病防治经费</t>
  </si>
  <si>
    <t>根据安宁市第四轮防治艾滋病人民战争实施方案要求，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</si>
  <si>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安宁市人口数</t>
  </si>
  <si>
    <t>48.6</t>
  </si>
  <si>
    <t>万人</t>
  </si>
  <si>
    <t>安宁市人口数 48.38万人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</si>
  <si>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</si>
  <si>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</si>
  <si>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</si>
  <si>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</si>
  <si>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</si>
  <si>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</si>
  <si>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</si>
  <si>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</si>
  <si>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</si>
  <si>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</si>
  <si>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</si>
  <si>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</si>
  <si>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服务对象满意度</t>
  </si>
  <si>
    <t>服务对象满意度达80%以上</t>
  </si>
  <si>
    <t>三年高质量行动经费</t>
  </si>
  <si>
    <t>安宁市卫生健康事业高质量发展三年行动计划（2023—2025年）（送审稿）（报常委会），到2025年，县（市）、乡、村三级医疗卫生机构服务能力和水平明显提升，疾病干预更加精准、救治更加高效，基层公共服务保障能力增强，基本医疗卫生和妇幼健康服务更加优质均衡，医学科技水平和创新能力不断提升，卫生健康事业取得新突破，实现三年上台阶。</t>
  </si>
  <si>
    <t>市一院综合科研教学和学科建设能力提升</t>
  </si>
  <si>
    <t>2500</t>
  </si>
  <si>
    <t>市政府与昆明理工大学签订《关于合作建设昆明理工大学附属安宁市第一人民医院的协议书》，建设科研实验室、介入手术室、放疗科、核医学科等。</t>
  </si>
  <si>
    <t>百县工程</t>
  </si>
  <si>
    <t>二十大中心建设</t>
  </si>
  <si>
    <t>中医医院三级医院创建</t>
  </si>
  <si>
    <t>200</t>
  </si>
  <si>
    <t>重点学科建设、设备购置</t>
  </si>
  <si>
    <t>疾控中心检测能力提升</t>
  </si>
  <si>
    <t>300</t>
  </si>
  <si>
    <t>购置实验室检测设备：气相色谱仪30万；顶空自动进样器25万；氢气发生器5万；实验室信息管理系统25万；样品前处理工作站50万；高锰酸盐分析仪25万；液相色谱荧光检测器20万；实验室废水处理系统30万；全自动碘分析仪20万；液相色谱-质谱联用220万；ICP-MS  150万。</t>
  </si>
  <si>
    <t>妇幼保健院能力提升</t>
  </si>
  <si>
    <t>1.设备购置500万元（按照《国家卫生计生委办公厅关于印发各级妇幼保健服务机构业务部门设置指南的通知》（国卫办妇幼发【2015】59号）；                                     2.信息化建设150万元（按照《国家卫生计生委关于妇幼健康服务机构标准化建设与规范化管理的指导意见》（国卫妇幼〔2015〕54号））</t>
  </si>
  <si>
    <t>卫生院能力提升</t>
  </si>
  <si>
    <t>卫生院（社区卫生服务中心）设备更新、信息化建设等。8个村卫生院（社区卫生服务中心）每个50万/年。</t>
  </si>
  <si>
    <t>村卫生室达标创建</t>
  </si>
  <si>
    <t>AED 30台，75万；超声波治疗仪30台 75万；微波治疗仪30台，22.8万</t>
  </si>
  <si>
    <t>补助资金到位率</t>
  </si>
  <si>
    <t>安宁市卫生健康事业高质量发展三年行动计划（2023—2025年）</t>
  </si>
  <si>
    <t>医学科技水平和创新能力不断提升</t>
  </si>
  <si>
    <t>有所提高</t>
  </si>
  <si>
    <t>满意</t>
  </si>
  <si>
    <t xml:space="preserve">  计划生育项目专项资金</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</si>
  <si>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t>
  </si>
  <si>
    <t>农村部分计划生育奖励扶助的人数</t>
  </si>
  <si>
    <t>7500</t>
  </si>
  <si>
    <t>农村部分计划生育奖励扶助的人数 3646人以上</t>
  </si>
  <si>
    <t>农业人口计划生育特别扶助的人数</t>
  </si>
  <si>
    <t>800</t>
  </si>
  <si>
    <t>农业人口计划生育特别扶助的人数 547人以上</t>
  </si>
  <si>
    <t>农业人口失独家庭一次性抚慰人数</t>
  </si>
  <si>
    <t>30</t>
  </si>
  <si>
    <t>农业人口失独家庭一次性抚慰人数 16户以上</t>
  </si>
  <si>
    <t>农业人口和特殊家庭独生子女教育奖学人数</t>
  </si>
  <si>
    <t>2000人，小学生394人、初中生479人、考取高中180等</t>
  </si>
  <si>
    <t>农业人口和特殊家庭独生子女教育奖学人数 ：小学生394人、初中生479人、考取高中180人、考取大专91人、考取本科106人</t>
  </si>
  <si>
    <t>农业人口和特殊家庭独生子女教育奖学补助标准</t>
  </si>
  <si>
    <t>小学生160元/人/年、初中生260元/人/年、考取高中一次性1000元/</t>
  </si>
  <si>
    <t>元/人/年</t>
  </si>
  <si>
    <t>农业人口和特殊家庭独生子女教育奖学补助标准：小学生160元/人/年、初中生260元/人/年、考取高中一次性1000元/人、考取大专一次性1200元/人、考取本科一次</t>
  </si>
  <si>
    <t>昆明市关于落实昆发2009年14号文件独生子女死亡、伤残家庭数量</t>
  </si>
  <si>
    <t>650人</t>
  </si>
  <si>
    <t>昆明市关于落实昆发2009年14号文件独生子女死亡、伤残家庭数量 547人以上</t>
  </si>
  <si>
    <t>昆明市关于落实昆发2009年14号文件独生子女死亡、伤残家庭补助标准</t>
  </si>
  <si>
    <t>2400元/人/年；安宁市新增提高标准约2400元/人/年,安宁市新增提</t>
  </si>
  <si>
    <t>昆明市关于落实昆发2009年14号文件独生子女死亡、伤残家庭补助标准 ：2400元/人/年；安宁市新增提高标准约2400元/人/年,安宁市新增提高标准约2400元/人/年</t>
  </si>
  <si>
    <t>昆明市关于落实昆发2009年14号文件独生子女低保家庭享受政策数量</t>
  </si>
  <si>
    <t>昆明市关于落实昆发2009年14号文件独生子女低保家庭享受政策数量707人以上</t>
  </si>
  <si>
    <t>昆明市关于落实昆发2009年14号文件独生子女低保家庭补助标准</t>
  </si>
  <si>
    <t>元/人*月</t>
  </si>
  <si>
    <t>昆明市关于落实昆发2009年14号文件独生子女低保家庭补助标准 100元/人/月</t>
  </si>
  <si>
    <t>农业人口独生子女家庭和特殊家庭城乡居民基本医疗保险个人参保补助数量</t>
  </si>
  <si>
    <t>26000</t>
  </si>
  <si>
    <t>农业人口独生子女家庭和特殊家庭城乡居民基本医疗保险个人参保补助数量约2.7万人</t>
  </si>
  <si>
    <t>农业人口独生子女家庭和特殊家庭城乡居民基本医疗保险个人参保补助标准</t>
  </si>
  <si>
    <t>280</t>
  </si>
  <si>
    <t>农业人口独生子女家庭和特殊家庭城乡居民基本医疗保险个人参保补助标准 280元/人</t>
  </si>
  <si>
    <t>各级资金到位率</t>
  </si>
  <si>
    <t>各级资金到位率 100%</t>
  </si>
  <si>
    <t>符合政策的资金兑现率</t>
  </si>
  <si>
    <t>符合政策的资金兑现率 100%</t>
  </si>
  <si>
    <t>落实政策、促进社会和谐</t>
  </si>
  <si>
    <t>严格执政策，为独生子女家庭做好服务，按时兑现资金，稳定人口环境，减少社会矛盾，促进社会和谐。</t>
  </si>
  <si>
    <t>安宁人民群众满意度</t>
  </si>
  <si>
    <t>严格执政策，为独生子女家庭做好服务</t>
  </si>
  <si>
    <t>安宁市疾病预防控制中心</t>
  </si>
  <si>
    <t>安宁市突发公共卫生事件卫生应急能力提升项目补助资金</t>
  </si>
  <si>
    <t>2020年我中心制定了《实施核心能力提升工程项目工作方案》，以提升实验室核酸检测能力和常见毒物、化学污染物等职业健康影响因素的监测能力，2021年完成了《安宁市疾病预防控制中心实验室检测设备采购项目》、《安宁市疾病预防控制中心理化实验室检测设备采购项目》两个项目仪器设备的公开招标采购，2024年完成实验室检测设备采购项目款及理化实验室检测设备采购项目质保金的支付。</t>
  </si>
  <si>
    <t>理化实验室采购设备数量</t>
  </si>
  <si>
    <t>23</t>
  </si>
  <si>
    <t>台/套</t>
  </si>
  <si>
    <t>理化实验室采购设备数为23台</t>
  </si>
  <si>
    <t>实验室检测设备采购项目设备数量</t>
  </si>
  <si>
    <t>39</t>
  </si>
  <si>
    <t>台（件、辆、套）</t>
  </si>
  <si>
    <t>实验室检测设备采购项目设备数量为39台（辆）</t>
  </si>
  <si>
    <t>新项目开展数</t>
  </si>
  <si>
    <t>项</t>
  </si>
  <si>
    <t>采购设备后实验室新项目开展数量</t>
  </si>
  <si>
    <t>检验结果的准确度和检验过程的规范性</t>
  </si>
  <si>
    <t>提升</t>
  </si>
  <si>
    <t>通过设备投入提升检验结果的准确性和检验过程的规范性</t>
  </si>
  <si>
    <t>生态效益指标</t>
  </si>
  <si>
    <t>传统方法化学性试剂的用量</t>
  </si>
  <si>
    <t>显著减少</t>
  </si>
  <si>
    <t>使用微波消解仪进行样品前处理，所用到的酸是湿消解法的10%-20%</t>
  </si>
  <si>
    <t>检验人员工作效率满意度</t>
  </si>
  <si>
    <t>提升检验工作效率，减少传统方法给检测人员带来的化学危害</t>
  </si>
  <si>
    <t>国家慢性病综合防控示范区建设专项经费</t>
  </si>
  <si>
    <t>一、完成4次街道健康教育业务指导；二、完成100人专业培训2次；三、室内LED全年12月播放；四、“万步有约”健走大赛活动；五、完成健康支持性环境宣传车贴维护更换2次，全市健康教育宣传阵地车贴更换6次；六、印制健康宣传折页5万份，制作宣传实物4千份；七、制作控烟标识牌2千张；八、常态化开展癌症早诊早治项目工作，层层落实筛查宣传动员工作，开展专业技术培训，提高项目医院规范开展筛查及早诊早治能力，有高危因素人群者及时转介至项目医院进行肠镜检查，完成上级下达各项指标；九、加大辖区慢性病高危人群筛查力度，完成筛查指标任务的同时切实开展随访干预工作及健康教育指导，为居民树立慢性病防控意识，减缓其发展成为慢性病患者病程，提高生命质量，减轻政府对慢性病患者治疗支出。十、加大全市适龄儿童口腔疾病综合干预项目工作，在上级任务指标基础上扩大辖区适龄儿童覆盖范围，逐步由只在市区范围开展的模式，向周边各街道适龄儿童延伸。十一、加大辖区人群覆盖范围，督促项目机构及时在年度内完成对应项目指标工作，并完成资料收集及系统上报工作，加强辖区慢性病患者自我健康管理工作。</t>
  </si>
  <si>
    <t>儿童口腔综合干预项目工作（窝沟封闭）</t>
  </si>
  <si>
    <t>1500</t>
  </si>
  <si>
    <t>棵</t>
  </si>
  <si>
    <t>动员引导适龄儿童家长自觉接受口腔健康检查，参加窝沟封闭。</t>
  </si>
  <si>
    <t>慢性病危险因素调查</t>
  </si>
  <si>
    <t>1540</t>
  </si>
  <si>
    <t>动员引导被调查人群接受问卷调查、生物样本检测等；完成后期资料收集整理等。</t>
  </si>
  <si>
    <t>癌症早诊早治项目工作（结直肠癌早诊早治）</t>
  </si>
  <si>
    <t>1000</t>
  </si>
  <si>
    <t>按筛查方案开展结直肠癌筛查，将筛查出高危人员及病人开展干预及转介治疗</t>
  </si>
  <si>
    <t>癌症早诊早治项目工作（上消化道癌症机会性筛查）</t>
  </si>
  <si>
    <t>2000</t>
  </si>
  <si>
    <t>按筛查方案开展上消化道癌筛查，将筛查出高危人员及病人开展干预及转介治疗。</t>
  </si>
  <si>
    <t>中央补助地方儿童口腔综合干预项目工作（局部用氟）</t>
  </si>
  <si>
    <t>学龄前儿童局部用氟</t>
  </si>
  <si>
    <t>全市开展慢性病患者小组活动组数</t>
  </si>
  <si>
    <t>覆盖全市50%以上社区村居委会</t>
  </si>
  <si>
    <t>次/团组</t>
  </si>
  <si>
    <t>开展自我管理小组活动情况</t>
  </si>
  <si>
    <t>辖区开展慢性病高危人群发现与干预项目工作</t>
  </si>
  <si>
    <t>17000</t>
  </si>
  <si>
    <t>开展慢性病高危人群发现与干预项目工作</t>
  </si>
  <si>
    <t>业务指导</t>
  </si>
  <si>
    <t>28</t>
  </si>
  <si>
    <t>开展112个单位健康教育工作督导7个乡镇4次业务指导2名工作人员</t>
  </si>
  <si>
    <t>业务培训</t>
  </si>
  <si>
    <t>全市100名健教专干开展2次培训</t>
  </si>
  <si>
    <t>健康支持性环境</t>
  </si>
  <si>
    <t>500</t>
  </si>
  <si>
    <t>平方米</t>
  </si>
  <si>
    <t>3个健康主题公园2个健康步道1个知识长廊年度更换2次</t>
  </si>
  <si>
    <t>健康教育宣传阵地</t>
  </si>
  <si>
    <t>张</t>
  </si>
  <si>
    <t>全市健康教育宣传阵地车贴更换6次</t>
  </si>
  <si>
    <t>自助健康检测点</t>
  </si>
  <si>
    <t>健康细胞自助健康检测点标识牌更新维护1次</t>
  </si>
  <si>
    <t>“万步有约”健走大赛活动</t>
  </si>
  <si>
    <t>按照“万步有约”活动实施方案</t>
  </si>
  <si>
    <t>宣传折页</t>
  </si>
  <si>
    <t>50000</t>
  </si>
  <si>
    <t>印制5万份健康宣传折页</t>
  </si>
  <si>
    <t>宣传实物</t>
  </si>
  <si>
    <t>4000</t>
  </si>
  <si>
    <t>份</t>
  </si>
  <si>
    <t>制作4000份宣传实物</t>
  </si>
  <si>
    <t>控烟标识牌</t>
  </si>
  <si>
    <t>印制2000张控烟标识牌</t>
  </si>
  <si>
    <t>大型宣传活动</t>
  </si>
  <si>
    <t>肿瘤、高血压、“三减三健”宣传等4次大型宣传活动</t>
  </si>
  <si>
    <t>居民健康水平提高</t>
  </si>
  <si>
    <t>中长期</t>
  </si>
  <si>
    <t>经常参加体育锻炼人口比例</t>
  </si>
  <si>
    <t>通过运动小程序，有效激励大众积极参加体育运动，提高居民经常参加体育锻炼的比例。（以文体局提供数据为准）。</t>
  </si>
  <si>
    <t>采用问卷形式开展满意度调查</t>
  </si>
  <si>
    <t>安宁市残疾人联合会</t>
  </si>
  <si>
    <t>扶残助残及残疾人事业发展专项资金</t>
  </si>
  <si>
    <t>1.做好2024年度“全国残疾人基本服务状况和需求数据动态更新工作“，对全市7500名持证残疾人进行入户调查，准确掌握全市持证残疾人基本信息、住房、教育、就业、社会保障、基本医疗与康复、无障碍、文化体育等方面的基本状况和服务需求情况；
2.计划开展不少于3次宣传活动，主要在“爱耳日”“助残日”“残疾预防日“等重要节日，不断提高残疾预防意识，加大对市委、政府对惠残助残政策的宣传力度，不断在全社会营造关心、关爱、理解、帮助残疾人的友好氛围，进一步激励残疾人自尊、自强、自信的意识，勇敢走出家门，积极融入社会，共同参与经济社会的发展；
3.确保继续做好第三代残疾人智能化残疾人证网上办、残疾人爱心卡办理及残疾人网络信息化建设等其他残疾人事业工作有序推进；
4.扶持金方街道小罗白社区精神障碍患者社区康复项目，改善和提高精神障碍患者生活自理能力、社会适应能力和就业能力，促进精神障碍患者能更好融入家庭和社会。</t>
  </si>
  <si>
    <t>开展宣传活动次数</t>
  </si>
  <si>
    <t>3</t>
  </si>
  <si>
    <t>反映开展宣传活动的次数。</t>
  </si>
  <si>
    <t>办证人数</t>
  </si>
  <si>
    <t>反映残疾人爱心公交卡办卡人数。</t>
  </si>
  <si>
    <t>精神障碍社区扶持数量</t>
  </si>
  <si>
    <t>反映扶持精神障碍社区建设的数量。</t>
  </si>
  <si>
    <t>证卡办理率</t>
  </si>
  <si>
    <t>反映符合条件有需求办理残疾爱心公交卡及残疾人智能证的办理比例。</t>
  </si>
  <si>
    <t>动态更新信息采集覆盖率</t>
  </si>
  <si>
    <t>反映动态更新信息采集的覆盖比例。</t>
  </si>
  <si>
    <t>广大残疾人了解相关惠残助残政策覆盖面</t>
  </si>
  <si>
    <t>进一步扩大</t>
  </si>
  <si>
    <t>反映广大残疾人了解相关惠残助残政策覆盖面的扩大程度。</t>
  </si>
  <si>
    <t>接受服务的残疾人及家庭满意度</t>
  </si>
  <si>
    <t>反映接受服务的残疾人及家庭满意度。</t>
  </si>
  <si>
    <t xml:space="preserve">  残疾人社会保障救助经费</t>
  </si>
  <si>
    <t>1.对残疾人因病因事造成的临时性困难及困难残疾群众节日走访慰问等，计划补助不少于800人次，切实帮助残疾人解决困难和问题，促进社会和谐；
2.为符合条件的持证残疾人购买医疗保险、最低档养老保险及购买意外伤害险及定期寿险，确保应保尽保，参保率达到100%；
3.对符合条件的无业重度残疾人提供居家托养扶助及上门服务，确保居家托养扶助率达100%，切实减轻残疾人家庭经济负担，改善残疾人生活状况，提高残疾人生活质量。</t>
  </si>
  <si>
    <t>获得救助人次</t>
  </si>
  <si>
    <t>反映临时救助及节日慰问补助的总人次。</t>
  </si>
  <si>
    <t>残疾人参加社保的参保率</t>
  </si>
  <si>
    <t>反映残疾人参加医保、养保及意外伤害险定期寿险的参保比例。</t>
  </si>
  <si>
    <t>无业重度居家托养扶助率</t>
  </si>
  <si>
    <t>反映残疾人无业重度居家托养扶助的比例。</t>
  </si>
  <si>
    <t>200-5000</t>
  </si>
  <si>
    <t>反映各类补助救助金额的范围标准。</t>
  </si>
  <si>
    <t>关心、理解、支持残疾人的社会氛围</t>
  </si>
  <si>
    <t>有所改善</t>
  </si>
  <si>
    <t>反映关心、理解、支持残疾人的社会氛围改善程度。</t>
  </si>
  <si>
    <t>接受帮扶的残疾人及家庭满意度</t>
  </si>
  <si>
    <t>反映接受帮扶的残疾人及家庭的满意度。</t>
  </si>
  <si>
    <t>安宁市退役军人事务局</t>
  </si>
  <si>
    <t xml:space="preserve">      伤残抚恤专项资金</t>
  </si>
  <si>
    <t>截至2022年底优抚系统中残疾军人136人，缴纳一至六级残疾军人医保人数10人，根据安政复〔2010〕97号精神，发放自然增长补助445.00元/人，136人×445元×12个月=726240.00元。为无工作单位的一至六级残疾军人同意办理参保缴费手续，2023年缴费金额为6666.67元×12=80000元；缴费金额每年上浮10%8000.00元，在人员不增加的情况下，2023年本级财政承担80000.00元+8000.00元=88000.00元；从而达到生活水平不低于当地居民，激励军人保卫祖国的目的，做到获补覆盖率、发放准确率、发放及时率100%。</t>
  </si>
  <si>
    <t>伤残军人获补覆盖率</t>
  </si>
  <si>
    <t>反映享受服务对象的补助的人数。</t>
  </si>
  <si>
    <t>缴纳一至六级残疾军人医保人数</t>
  </si>
  <si>
    <t>10</t>
  </si>
  <si>
    <t>获补对象准确率</t>
  </si>
  <si>
    <t>反映获补助对象认定的准确性情况。
获补对象准确率=抽检符合标准的补助对象数/抽检实际补助对象数*100%</t>
  </si>
  <si>
    <t>发放及时率</t>
  </si>
  <si>
    <t>按月发放</t>
  </si>
  <si>
    <t>反映发放单位及时发放补助资金的情况。
发放及时率=在时限内发放资金/应发放资金*100%</t>
  </si>
  <si>
    <t>伤残军人生活状况改善</t>
  </si>
  <si>
    <t>有效改善伤残军人生活水平</t>
  </si>
  <si>
    <t>是</t>
  </si>
  <si>
    <t>反映补助促进受助对象生活状况改善的情况。</t>
  </si>
  <si>
    <t>伤残军人满意度</t>
  </si>
  <si>
    <t>反映获补助受益对象的满意程度。</t>
  </si>
  <si>
    <t>安宁市民政局</t>
  </si>
  <si>
    <t xml:space="preserve">  城市最低生活保障经费</t>
  </si>
  <si>
    <t>规范救助制度，严格救助审批程序和时限要求，提升社会救助工作水平，充分发挥好民政兜底保障作用。</t>
  </si>
  <si>
    <t>城市低保预计救助人数</t>
  </si>
  <si>
    <t>2200</t>
  </si>
  <si>
    <t>审定核算城市低保救助人数</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</si>
  <si>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</si>
  <si>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</si>
  <si>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</si>
  <si>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</si>
  <si>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提升社会救助工作水平，真正起到民生保障的作用，体现政府对于底层困难人群的生活帮助，促进社会和谐发展、稳定。</t>
  </si>
  <si>
    <t>有利于</t>
  </si>
  <si>
    <t>救助对象生活改善情况</t>
  </si>
  <si>
    <t>低保对象满意度</t>
  </si>
  <si>
    <t>问卷调查</t>
  </si>
  <si>
    <t>安宁市发展和改革局</t>
  </si>
  <si>
    <t xml:space="preserve">  地方储备粮油管理补助、轮换价差/补贴资金</t>
  </si>
  <si>
    <t>完成安宁市（县）级地方储备粮油（含成品粮）的储备任务，确保我市地方储备粮油数量真实、质量良好、储存安全。根据下一步省、昆明市储备粮规模布局和品种结构正式文件适时组织轮出。</t>
  </si>
  <si>
    <t>安宁市储备粮总规模</t>
  </si>
  <si>
    <t>16751000</t>
  </si>
  <si>
    <t>公斤</t>
  </si>
  <si>
    <t>安宁市储备粮总规模16751000公斤</t>
  </si>
  <si>
    <t>安宁市储备成品粮规模</t>
  </si>
  <si>
    <t>1275000</t>
  </si>
  <si>
    <t>安宁市储备成品粮规模1275000公斤</t>
  </si>
  <si>
    <t>安宁市储备油</t>
  </si>
  <si>
    <t>250000</t>
  </si>
  <si>
    <t>安宁市储备油250000公斤</t>
  </si>
  <si>
    <t>成品粮质量</t>
  </si>
  <si>
    <t>符合标准</t>
  </si>
  <si>
    <t>成品粮质量符合GB/T1354-2018《大米》、GB2761-2017等相关质量标准</t>
  </si>
  <si>
    <t>原粮质量（稻谷和小麦）</t>
  </si>
  <si>
    <t>GB1350-2009（稻谷）、GB/T20569-2006号）</t>
  </si>
  <si>
    <t>菜籽油</t>
  </si>
  <si>
    <t>GB/T1536-2021《菜籽油》</t>
  </si>
  <si>
    <t>保证粮食不断供、维护社会稳定</t>
  </si>
  <si>
    <t>全体安宁市民满意度调查</t>
  </si>
  <si>
    <t>全体安宁市民满意度调查结果为满意</t>
  </si>
  <si>
    <t>安宁市应急管理局</t>
  </si>
  <si>
    <t>应急管理经费</t>
  </si>
  <si>
    <t>为高效应对各类自然灾害救援处置，及后期灾害救助保障，切实提升我市应急管理、应对突发事件的处置、应急救援等能力。本年应急管理工作计划开展：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3.完成好全市安全生产应急工作，协调指导辖区安全生产应急救援队伍建设，完善应急救援体系建设。按计划开展应急救援演练。保证事故状态下及时处置，应急救援及时有效，事故状态下尽量减少生命财产损失，减少安全生产事故的不良后果，降低事故影响，维护社会稳定，营造稳定的安全生产环境，保障经济社会发展，保护人民生命财产安全。4.结合全国防灾减灾日和国际减灾日开展不少于1次防灾减灾宣传，购买并发放相关防灾减灾宣传物品。提升全市村居民应对各类自然灾害意识，切实提升我市整体防灾减灾救灾能力。5.根据《云南省应急管理厅 云南省财政厅关于为应急管理系统特岗人员购买意外伤害保险的通知》要求，购买我单位应急管理局特岗人员意外伤害保险。6.保障全局办公网络宽带正常使用。</t>
  </si>
  <si>
    <t>开展全市综合性应急实战演练次数</t>
  </si>
  <si>
    <t>计划开展1次综合性应急演练，采取桌面推演、实战演练等形式，演练有方案、有脚本、有评估。参加人员包括政府有关部门人员、医疗救护人员以及社会组织人员、企事业单位员工和社区居民等。</t>
  </si>
  <si>
    <t>完成应急演练桌面推演</t>
  </si>
  <si>
    <t>应急实战演练参演人数</t>
  </si>
  <si>
    <t>50</t>
  </si>
  <si>
    <t>应急实战演练参演单位</t>
  </si>
  <si>
    <t>家次</t>
  </si>
  <si>
    <t>保障全局网络宽带正常使用数量</t>
  </si>
  <si>
    <t>16</t>
  </si>
  <si>
    <t>保障全局16条网络宽带正常使用</t>
  </si>
  <si>
    <t>应急管理系统特岗人员购买意外伤害保险人数</t>
  </si>
  <si>
    <t>41</t>
  </si>
  <si>
    <t>为应急管理系统特岗人员41人购买意外伤害保险</t>
  </si>
  <si>
    <t>开展全国防灾减灾日宣传活动次数</t>
  </si>
  <si>
    <t>开展全国防灾减灾日宣传活动1次</t>
  </si>
  <si>
    <t>完成好全市安全生产应急工作，协调指导辖区安全生产应急救援队伍建设。</t>
  </si>
  <si>
    <t>完成工作任务，协调指导应急救援队伍建设</t>
  </si>
  <si>
    <t>参演单位和参演人员在实战演练中的参与率</t>
  </si>
  <si>
    <t>参演单位和参演人员在实战演练中的100%参与</t>
  </si>
  <si>
    <t>突发事件应急处置</t>
  </si>
  <si>
    <t>及时有效</t>
  </si>
  <si>
    <t>保障应急管理工作正常运行，突发事件应急处置及时有效。</t>
  </si>
  <si>
    <t>全市综合性应急演练完成时限</t>
  </si>
  <si>
    <t>11</t>
  </si>
  <si>
    <t>月</t>
  </si>
  <si>
    <t>11月前完成全市综合性应急演练</t>
  </si>
  <si>
    <t>应急管理系统特岗人员意外伤害保险期限</t>
  </si>
  <si>
    <t>应急管理系统特岗人员意外伤害保险期限1年</t>
  </si>
  <si>
    <t>应急管理系统特岗人员意外伤害保险费用450元/人*年</t>
  </si>
  <si>
    <t>元</t>
  </si>
  <si>
    <t>保障社会经济平稳发展，有效减少事故状态下生命财产损失。</t>
  </si>
  <si>
    <t>不断提升安宁市综合性应急救援能力和水平，有效减少生命财产损失</t>
  </si>
  <si>
    <t>不断提升安宁市综合性应急救援能力和水平，保障社会经济平稳发展，有效减少事故状态下生命财产损失。</t>
  </si>
  <si>
    <t>营造稳定的安全生产环境保障经济社会发展，保护人民生命财产安全。</t>
  </si>
  <si>
    <t>有效提升安宁市综合性应急救援能力和水平</t>
  </si>
  <si>
    <t>进一步提升应急救援能力</t>
  </si>
  <si>
    <t>通过演练提升居民应急救援和自救能力、应急救援队伍救援能力</t>
  </si>
  <si>
    <t>提升居民的灾害事故应急救援和自救能力，不断提升安宁市应急救援队伍能力建设。</t>
  </si>
  <si>
    <t>确保突发事件得到有效处置</t>
  </si>
  <si>
    <t>有效处置</t>
  </si>
  <si>
    <t>推进安宁市综合性应急救援能力现代化</t>
  </si>
  <si>
    <t>有效提升全市各职能部门高效应对各类自然灾害救援处置能力</t>
  </si>
  <si>
    <t>有力推进安宁市综合性应急救援能力现代化</t>
  </si>
  <si>
    <t>应急演练参演人员满意度</t>
  </si>
  <si>
    <t>应急演练参演人员满意度不低于90%</t>
  </si>
  <si>
    <t>社会公众对应急管理工作满意度</t>
  </si>
  <si>
    <t>社会公众对应急管理工作满意度不低于90%</t>
  </si>
  <si>
    <t xml:space="preserve">  安全监管经费</t>
  </si>
  <si>
    <t>按照《中华人民共和国安全生产法》《危险化学品安全管理条例》的规定，坚持人民至上、生命至上，把保护人民生命安全摆在首位，树牢安全发展理念，从源头上防范化解重大安全风险，确保生产经营安全，有效维护人民群众生命财产安全；进一步维护危险化学品经营市场秩序；全面加强危险化学品安全生产工作，推动安全生产形势持续稳定好转，为经济社会发展营造安全稳定环境。参照往年标准，委托有资质的鉴定机构分析鉴定标准为1500元/份；在日常执法检查中，查处非法违法储存经营的疑似危险化学品，依法进行查封扣押，并进行抽样取证；将样品送至委托的鉴定机构进行化验分析，根据化验结果进行立案调查。如属于危险化学品的，依法进行没收处理，并将没收的危险化学品按照规定委托具有环保部门认定的专业单位进行无害化处理。按照规定，鉴定费用和无害化处置费用均由行政部门承担。</t>
  </si>
  <si>
    <t>疑似危险化学品分析化验次数</t>
  </si>
  <si>
    <t>安宁市应急管理局1年度安全生产监管执法工作计划及实际执法检查中查处的次数</t>
  </si>
  <si>
    <t>监管检查危险化学品企业数量</t>
  </si>
  <si>
    <t>192</t>
  </si>
  <si>
    <t>监管检查工贸行业企业数量</t>
  </si>
  <si>
    <t>128</t>
  </si>
  <si>
    <t>监管检查非煤矿山企业数量</t>
  </si>
  <si>
    <t>46</t>
  </si>
  <si>
    <t>送检疑似危险化学品分析化验结果鉴定书出具率</t>
  </si>
  <si>
    <t>对每份送检疑似危险化学品分析化验结果出具鉴定书</t>
  </si>
  <si>
    <t>对依法没收危险化学品无害化处理结果</t>
  </si>
  <si>
    <t>满足环保监测要求</t>
  </si>
  <si>
    <t>对依法没收危险化学品进行无害化处理，结果满足环保监测要求</t>
  </si>
  <si>
    <t>送检疑似危险化学品分析化验结果出具时限</t>
  </si>
  <si>
    <t>送检疑似危险化学品分析化验结果10日内出具</t>
  </si>
  <si>
    <t>危化品无害化处理完成时限</t>
  </si>
  <si>
    <t>危化品无害化处理30天内完成</t>
  </si>
  <si>
    <t>疑似危险化学品分析化验费标准</t>
  </si>
  <si>
    <t>元/次</t>
  </si>
  <si>
    <t>疑似危险化学品分析化验费单价</t>
  </si>
  <si>
    <t>确保安全生产形势总体稳定</t>
  </si>
  <si>
    <t>不发生较大及以上生产安全事故，减少安全生产事故造成的经济损失</t>
  </si>
  <si>
    <t>确保安全生产形势总体稳定，减少因安全生产事故造成的经济损失。</t>
  </si>
  <si>
    <t>在实现市域经济平稳增长的基础上，确保安全生产形势总体稳定。</t>
  </si>
  <si>
    <t>为经济社会发展创造良好的安全生产环境</t>
  </si>
  <si>
    <t>在实现市域经济平稳增长的基础上，确保安全生产形势总体稳定，为经济社会发展创造了良好的安全生产环境。</t>
  </si>
  <si>
    <t>维护烟花爆竹市场秩序</t>
  </si>
  <si>
    <t>及时消除生产安全事故隐患</t>
  </si>
  <si>
    <t>有效维护烟花爆竹市场秩序</t>
  </si>
  <si>
    <t>贯彻落实国务院、省、滇中新区、市委、市政府和上级安全生产业务主管部门关于安全生产工作方面的决定和指示精神以及相关工作部署</t>
  </si>
  <si>
    <t>贯彻落实上级部署</t>
  </si>
  <si>
    <t>社会公众满意度不低于90%</t>
  </si>
  <si>
    <t>监管企业满意度</t>
  </si>
  <si>
    <t>监管企业满意度不低于90%</t>
  </si>
  <si>
    <t>安委会成员单位满意度</t>
  </si>
  <si>
    <t>安委会成员单位满意度不低于90%</t>
  </si>
  <si>
    <t>安宁市交通运输局</t>
  </si>
  <si>
    <t xml:space="preserve"> 安宁市2023年安禄、县草、县八一级等公路公路路面清扫保洁补助经费</t>
  </si>
  <si>
    <t>通过公开招标方式，对安禄、县草、县八一级公路、西北连接线、老 320 国道麒麟段公路、县小公路、县耳公路路面开展清扫保洁服务。每年保洁总面积为1381848.8平方米,三年保洁总面积为4145546平方米。其中，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从而有效解决因路面泼洒污染严重，严重影响道路路面使用寿命及周边污染。</t>
  </si>
  <si>
    <t>安禄、县草、县八一级公路、西北连接线、老 320 国道麒麟段公路、县小公路、县耳公路路面清扫保洁服务</t>
  </si>
  <si>
    <t>每年保洁总面积为1381848.8平方米,三年保洁总面积为4</t>
  </si>
  <si>
    <t>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t>
  </si>
  <si>
    <t>根据完成情况进行统计</t>
  </si>
  <si>
    <t>计划文件规定日期内完成</t>
  </si>
  <si>
    <t>2024</t>
  </si>
  <si>
    <t>在计划文件规定日期内完成</t>
  </si>
  <si>
    <t>388</t>
  </si>
  <si>
    <t>根据合同经济款项</t>
  </si>
  <si>
    <t>带动社会就业</t>
  </si>
  <si>
    <t>小幅提升</t>
  </si>
  <si>
    <t>提高驾驶员的总体待遇，保障人们出行安全并提供就业岗位</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</si>
  <si>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</si>
  <si>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有较大作用</t>
  </si>
  <si>
    <t>对辖区管养道路进行养护、保洁，排水孔进行清掏，营造畅、安、舒、美交通出行环境。</t>
  </si>
  <si>
    <t>生态效益明显</t>
  </si>
  <si>
    <t>项目通过组织、人员配置、资金支持、制度建设等对项目的长期可持续发展具有保障作用。</t>
  </si>
  <si>
    <t>促进作用明显</t>
  </si>
  <si>
    <t>施工单位单位满意度</t>
  </si>
  <si>
    <t xml:space="preserve">  安宁市地方公路管理段农村公路养护管理专项资金</t>
  </si>
  <si>
    <t>为认真落实巩固和深化农村公路管理养护体制改革成果，推进我市农村公路乡、村道管养常态化、规范化、切实提高我市农村公路养护管理水平和路况质量。</t>
  </si>
  <si>
    <t>每月农村公路养护管理巡查</t>
  </si>
  <si>
    <t>按照农村公路养护管理巡查制度，对全市农村公路进行月、季巡查</t>
  </si>
  <si>
    <t>昆明市交通运输局每年对安宁市农村公路养护管理工作检查</t>
  </si>
  <si>
    <t>每年参加省公路局组织培训1次，昆明市公路局组织培训1次和组织农村公路养护管理相关人员参加农村公路养护管理培训</t>
  </si>
  <si>
    <t>每年参加省公路局组织培训1次，昆明市公路局组织培训1次和组织农村公路养护管理相关人员参加农村公路</t>
  </si>
  <si>
    <t>每季度农村公路养护管理考核</t>
  </si>
  <si>
    <t>编外人员</t>
  </si>
  <si>
    <t>2</t>
  </si>
  <si>
    <t>编外用工人员数量</t>
  </si>
  <si>
    <t>严格遵照与昆明市交通运输局签订的目标责任书要求的县、乡道路巡查、检查次数执行</t>
  </si>
  <si>
    <t>严格遵照与昆明市交通运输局签订的目标责任书要求的检查、考核次数执行</t>
  </si>
  <si>
    <t>符合安宁市交通运输局财务管理制度</t>
  </si>
  <si>
    <t>符合安宁市交通运输局财务管理制度，确保参加培训人员结业率</t>
  </si>
  <si>
    <t>清洁时段</t>
  </si>
  <si>
    <t>2024年内</t>
  </si>
  <si>
    <t>加快建设速度、提高管理水平、提升养护质量、消除安全隐患的要求，扎实推进我市农村公路桥梁建设、管理。</t>
  </si>
  <si>
    <t>综合效益情况分析</t>
  </si>
  <si>
    <t>促进沿线产业发展，提高人们的生活水平，改善交通环境</t>
  </si>
  <si>
    <t>综合分析</t>
  </si>
  <si>
    <t>通过巡查、检查及时发现道路使用过程中存在环境方面问题并及时进行整改</t>
  </si>
  <si>
    <t>有效控制因货车泼洒等产生的扬尘问题</t>
  </si>
  <si>
    <t>通过巡查、检查及人员培育建立健全农村公路养护长效机制，对农村公路养护管理长期可持续发展具有保障作用</t>
  </si>
  <si>
    <t>负责巡查、检查人员、责任单位满意度</t>
  </si>
  <si>
    <t>爱心卡乘坐公交车补贴专项资金</t>
  </si>
  <si>
    <t>按相关政策要求，开展爱心卡用户免费乘坐公交车服务、新能源汽车购置及使用维护、实施接送学生运营公交车专线服务、对公交车驾驶员发放驾龄补助，进一步提高安宁市公交服务的满意度。</t>
  </si>
  <si>
    <t>爱心卡刷卡次数</t>
  </si>
  <si>
    <t>1570</t>
  </si>
  <si>
    <t>万人次</t>
  </si>
  <si>
    <t>反映2024年爱心卡刷卡次</t>
  </si>
  <si>
    <t>爱心卡办理率</t>
  </si>
  <si>
    <t>爱心卡办理率=实际办理数量/计划办理数量</t>
  </si>
  <si>
    <t>2800</t>
  </si>
  <si>
    <t>爱心卡补助金额</t>
  </si>
  <si>
    <t>爱心卡办卡覆盖率</t>
  </si>
  <si>
    <t>99</t>
  </si>
  <si>
    <t>反映爱心卡办卡覆盖情况</t>
  </si>
  <si>
    <t>爱心卡刷卡人员满意度</t>
  </si>
  <si>
    <t>反映爱心卡刷卡人员满意度</t>
  </si>
  <si>
    <t>安宁市城市管理局</t>
  </si>
  <si>
    <t xml:space="preserve">  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</si>
  <si>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</si>
  <si>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道路清扫保洁面积</t>
  </si>
  <si>
    <t>4146200</t>
  </si>
  <si>
    <t>建成区需进行日常道路清扫保洁面积4146200平方米</t>
  </si>
  <si>
    <t>市政人行道及附属设施管护面积</t>
  </si>
  <si>
    <t>900000</t>
  </si>
  <si>
    <t>建成区需进行日常管护人行道及附属设施900000平方米</t>
  </si>
  <si>
    <t>公园管护数</t>
  </si>
  <si>
    <t>公园管护数5个</t>
  </si>
  <si>
    <t>城市照明设施管护数</t>
  </si>
  <si>
    <t>21500</t>
  </si>
  <si>
    <t>盏</t>
  </si>
  <si>
    <t>城市照明设施管护数21500盏</t>
  </si>
  <si>
    <t>建成区公厕管护数</t>
  </si>
  <si>
    <t>84</t>
  </si>
  <si>
    <t>座（处）</t>
  </si>
  <si>
    <t>建成区公厕管护数84座</t>
  </si>
  <si>
    <t>市政设施完好率</t>
  </si>
  <si>
    <t>市政设施完好率达到98%</t>
  </si>
  <si>
    <t>城市生活垃圾无害化处理率</t>
  </si>
  <si>
    <t>城市生活垃圾无害化处理率达100%</t>
  </si>
  <si>
    <t>城市道路机械化清扫保洁率</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</si>
  <si>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</si>
  <si>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</si>
  <si>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</si>
  <si>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</si>
  <si>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</si>
  <si>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</si>
  <si>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</si>
  <si>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</si>
  <si>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亮灯率保持在99%</t>
  </si>
  <si>
    <t>违法广告发现处置率</t>
  </si>
  <si>
    <t>违法广告发现处置率达98%以上</t>
  </si>
  <si>
    <t>户外广告规范设置率</t>
  </si>
  <si>
    <t>92</t>
  </si>
  <si>
    <t>户外广告规范设置率90%</t>
  </si>
  <si>
    <t>建成区公园绿地率</t>
  </si>
  <si>
    <t>44</t>
  </si>
  <si>
    <t>建成区公园绿地率达到44%以上</t>
  </si>
  <si>
    <t>公园绿化覆盖率</t>
  </si>
  <si>
    <t>42</t>
  </si>
  <si>
    <t>公园绿化覆盖率达到42%以上</t>
  </si>
  <si>
    <t>主城区路灯设施完好率</t>
  </si>
  <si>
    <t>主城区路灯设施完好率保持在100%</t>
  </si>
  <si>
    <t>推进垃圾分类，提高城市卫生环境品质</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</si>
  <si>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</si>
  <si>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</si>
  <si>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</si>
  <si>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</si>
  <si>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</si>
  <si>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</si>
  <si>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</si>
  <si>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提升市民对城市管理工作满意度</t>
  </si>
  <si>
    <t xml:space="preserve">  环卫日常工作运行维护专项经费</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</si>
  <si>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</si>
  <si>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</si>
  <si>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523.52平方米</t>
  </si>
  <si>
    <t>城市道路U型断面清扫保洁面积大于等于523.52</t>
  </si>
  <si>
    <t>每日机械化洗扫</t>
  </si>
  <si>
    <t>2次</t>
  </si>
  <si>
    <t>每日机械化洗扫2次</t>
  </si>
  <si>
    <t>集中收运处置生活垃圾</t>
  </si>
  <si>
    <t>348吨</t>
  </si>
  <si>
    <t>吨</t>
  </si>
  <si>
    <t>集中收运处置生活垃圾大于等于10吨</t>
  </si>
  <si>
    <t>开展道路大扫除</t>
  </si>
  <si>
    <t>300次</t>
  </si>
  <si>
    <t>开展道路大扫除大于等于300次</t>
  </si>
  <si>
    <t>租用环卫作业用车</t>
  </si>
  <si>
    <t>3辆</t>
  </si>
  <si>
    <t>辆</t>
  </si>
  <si>
    <t>租用环卫作业用车3辆</t>
  </si>
  <si>
    <t>生活垃圾无害化处理率</t>
  </si>
  <si>
    <t>100%</t>
  </si>
  <si>
    <t>生活垃圾无害化处理率达100%</t>
  </si>
  <si>
    <t>机械化清扫率</t>
  </si>
  <si>
    <t>95%</t>
  </si>
  <si>
    <t>机械化清扫率达95%</t>
  </si>
  <si>
    <t>高标准抓好城市公厕管护、垃圾清运和道路清扫保洁工作，确保环境卫生质量不滑坡</t>
  </si>
  <si>
    <t>高标准抓好城市公厕管护、垃圾清运和道路清扫保洁工作，确保环境</t>
  </si>
  <si>
    <t>提高安宁市粪便处理能力，美化安宁市城市环境</t>
  </si>
  <si>
    <t>对城市公厕改造及新建，不断优化更新城市公厕“面貌”，切实抓好公厕“六无六有”达标</t>
  </si>
  <si>
    <t>对城市公厕改造及新建，不断优化更新城市公厕“面貌”，切实抓好</t>
  </si>
  <si>
    <t>提升市民对城管工作的满意度、开展问卷调查</t>
  </si>
  <si>
    <t>安宁市水务局</t>
  </si>
  <si>
    <t>城市防洪、污水收集、泵站运营经费</t>
  </si>
  <si>
    <t>确保2024年安宁市建成区、昆钢片区、职教园区城市防洪安全度汛，开展城市内涝治理，巡查安宁市建成区雨污管网、清理雨水井雨水篦子、下雨巡查、抢险排涝、抢修塌陷截污管网。</t>
  </si>
  <si>
    <t>城市内涝治理，巡查安宁市建成区雨污管网条数</t>
  </si>
  <si>
    <t>城市内涝治理，巡查安宁市建成区雨污管网30条</t>
  </si>
  <si>
    <t>清理雨水井雨水篦子个数</t>
  </si>
  <si>
    <t>132</t>
  </si>
  <si>
    <t>清理雨水井雨水篦子132个</t>
  </si>
  <si>
    <t>下雨巡查、抢险排涝、抢修塌陷截污管网次数</t>
  </si>
  <si>
    <t>155</t>
  </si>
  <si>
    <t>下雨巡查、抢险排涝、抢修塌陷截污管网155次</t>
  </si>
  <si>
    <t>截止2024年12月，工作任务完成率</t>
  </si>
  <si>
    <t>工作任务完成时效</t>
  </si>
  <si>
    <t>确保安宁市建成区、昆钢片区、职教园区内无内涝安全施工发生，保障行人、车辆出行安全</t>
  </si>
  <si>
    <t>城市防洪的意义</t>
  </si>
  <si>
    <t>受益群众满意度</t>
  </si>
  <si>
    <t>受益群众满意度90%以上</t>
  </si>
  <si>
    <t>安宁市林业和草原局</t>
  </si>
  <si>
    <t xml:space="preserve">  森林草原防灭火专项经费</t>
  </si>
  <si>
    <t>根据《2024年度森林草原防灭火工作实施方案》（安森防指〔2023〕16号）文件精神，通过保障街道临时巡山堵卡人员管护补助经费、涉村（社区）防火保证金和火灾有奖举报经费等人员经费；使用28套视频监控系统、森林防火指挥系统（防火通）、卫星电话、信息化指挥中心等防火设施；修缮防火公路经费；购买水桶、水带、大衣、保温壶、服装、靴子、帐篷等防火物资；使用全市通电瞭望台和开展防火宣传等方式开展森林防火工作，在2024年下防得住的决心，坚决打赢森林草原防灭火的人民战争，努力实现连续第三年不发生森林火灾的目标任务。</t>
  </si>
  <si>
    <t>视频监控系统数量</t>
  </si>
  <si>
    <t>套</t>
  </si>
  <si>
    <t>防火工作中建设视频监控套数</t>
  </si>
  <si>
    <t>涉林村委会数量</t>
  </si>
  <si>
    <t>83</t>
  </si>
  <si>
    <t>安宁市涉林村委会</t>
  </si>
  <si>
    <t>涉林村小组数量</t>
  </si>
  <si>
    <t>396</t>
  </si>
  <si>
    <t>安宁市涉林村小组</t>
  </si>
  <si>
    <t>通电瞭望台数量</t>
  </si>
  <si>
    <t>2023年通电瞭望台数量</t>
  </si>
  <si>
    <t>瞭望台线路维护次数</t>
  </si>
  <si>
    <t>瞭望台线路需进行维护次数</t>
  </si>
  <si>
    <t>防火公路修缮长度</t>
  </si>
  <si>
    <t>446</t>
  </si>
  <si>
    <t>公里</t>
  </si>
  <si>
    <t>2024年修缮防火公路长度</t>
  </si>
  <si>
    <t>林地面积</t>
  </si>
  <si>
    <t>91192.741</t>
  </si>
  <si>
    <t>公顷</t>
  </si>
  <si>
    <t>2024年防火管护林地面积</t>
  </si>
  <si>
    <t>技能人才订单班人数</t>
  </si>
  <si>
    <t>63</t>
  </si>
  <si>
    <t>订单班人数</t>
  </si>
  <si>
    <t>火情发现率</t>
  </si>
  <si>
    <t>街道上报火情与指挥部收到信息进行对比</t>
  </si>
  <si>
    <t>监控覆盖率</t>
  </si>
  <si>
    <t>林区监控覆盖程度</t>
  </si>
  <si>
    <t>项目完成时限</t>
  </si>
  <si>
    <t>防火工作完成时间</t>
  </si>
  <si>
    <t>火情上报及时率</t>
  </si>
  <si>
    <t>街道及时上报火情</t>
  </si>
  <si>
    <t>4.41</t>
  </si>
  <si>
    <t>万元/次</t>
  </si>
  <si>
    <t>火灾掌握情况</t>
  </si>
  <si>
    <t>该项目实施需掌握火灾情况</t>
  </si>
  <si>
    <t>隐患排查消除率</t>
  </si>
  <si>
    <t>街道隐患排查开展情况</t>
  </si>
  <si>
    <t>森林火灾受害率</t>
  </si>
  <si>
    <t>0</t>
  </si>
  <si>
    <t>全市森林火灾发生面积占森林总面积的比率</t>
  </si>
  <si>
    <t>森林防火通讯设备运行年限</t>
  </si>
  <si>
    <t>该项目实施需保障防火通讯设备正常运行</t>
  </si>
  <si>
    <t>提高社会公众防火意识</t>
  </si>
  <si>
    <t>有一定效果</t>
  </si>
  <si>
    <t>该项目实施提高民众防火意识</t>
  </si>
  <si>
    <t>社会公众满意度调查</t>
  </si>
  <si>
    <t>满意总人数与调查总人数的比率</t>
  </si>
  <si>
    <t>安宁市文化和旅游局</t>
  </si>
  <si>
    <t xml:space="preserve">  公共文化服务体系建设经费</t>
  </si>
  <si>
    <t>根据《昆明市关于加快构建现代公共文化服务体系的实施意见》（昆办发〔2017〕4号）、《安宁市关于加快构建现代公共文化服务体系的实施意见》（安办通〔2018〕84号）精神要求，进一步推进基层公共文化服务运行机制建设，完善我市基层公共文化服务政策，努力构建新模式，探索新路子，更好地保障城乡居民享受均等化的基本公共文化服务。</t>
  </si>
  <si>
    <t>　 春节文化系列活动、等文化系列活动</t>
  </si>
  <si>
    <t>20</t>
  </si>
  <si>
    <t>场</t>
  </si>
  <si>
    <t>反映年度 　 春节文化系列活动、等文化系列活动场次情况。</t>
  </si>
  <si>
    <t>　 九街道各项文艺活动开展</t>
  </si>
  <si>
    <t>以方案、通知实际举办场次为准</t>
  </si>
  <si>
    <t>　 文化馆、图书馆及九街道文化站举办各类讲座、展览、培训100期</t>
  </si>
  <si>
    <t>以实际参与培训人数为准</t>
  </si>
  <si>
    <t>　 按时、按质完成各类讲座、培训、展览完成率</t>
  </si>
  <si>
    <t>以实际完成为准</t>
  </si>
  <si>
    <t>按时按质要求完成演出活动完成率</t>
  </si>
  <si>
    <t>反映年度公益演出节目或主题数量。</t>
  </si>
  <si>
    <t>　 春节活动在春节期间完成、各项文艺活动在全年内按季度完成；其他活动按季度完成。年内完成</t>
  </si>
  <si>
    <t>完成率=在规定时间内完成的公益演出场次/计划举办的公益演出的场次*100%</t>
  </si>
  <si>
    <t>　 不断满足人民群众日益增长的文化需求</t>
  </si>
  <si>
    <t>减少社会矛盾、促进社会和谐</t>
  </si>
  <si>
    <t>提高</t>
  </si>
  <si>
    <t>群众满意率</t>
  </si>
  <si>
    <t>反蚋观众的满意度。</t>
  </si>
  <si>
    <t>安宁市教育体育局</t>
  </si>
  <si>
    <t xml:space="preserve">  安宁市校园保安经费</t>
  </si>
  <si>
    <t>加强校园安全防范，提高校园应急处突、反恐防暴及涉校涉生案件震慑能力，保障相关学校幼儿园在校师生生命财产安全及学校（园）正常教育教学秩序。新增公办学校、幼儿园按照师生实际人数，及时调整保安人员配备。</t>
  </si>
  <si>
    <t>2024年聘请保安数量</t>
  </si>
  <si>
    <t>363</t>
  </si>
  <si>
    <t>每少1名保安扣5分</t>
  </si>
  <si>
    <t>保安持证率</t>
  </si>
  <si>
    <t>每少1名持保安证扣2分</t>
  </si>
  <si>
    <t>服务时间</t>
  </si>
  <si>
    <t>每发现1名保安脱岗漏岗，扣0.5分</t>
  </si>
  <si>
    <t>校园暴恐事件发生</t>
  </si>
  <si>
    <t>校园暴恐事件处置不及时快速有效，造成严重后果的，一票否决</t>
  </si>
  <si>
    <t>涉校案（事）件威慑效益</t>
  </si>
  <si>
    <t>履职尽责情况不好，威慑力不强的，每次扣0.3分</t>
  </si>
  <si>
    <t>学校满意度</t>
  </si>
  <si>
    <t>满意度低于95%，每少1%扣0.3分</t>
  </si>
  <si>
    <t>家长满意度</t>
  </si>
  <si>
    <t>满意度低于90%，每少1%扣0.1分</t>
  </si>
  <si>
    <t xml:space="preserve">  民办教育发展专项资金</t>
  </si>
  <si>
    <t>对全市辖区内所有的民办学校、幼儿园专项资金补助。小学：120元/人/年，初中90元/人/年，高中80元/人/年。幼儿园根据文件要求按实际等级进行补助。</t>
  </si>
  <si>
    <t>全市辖区内所有民办学校、幼儿园数量</t>
  </si>
  <si>
    <t>所</t>
  </si>
  <si>
    <t>根据年检结果，在校学生数量等指标核算进行补助。</t>
  </si>
  <si>
    <t>小学教育发放标准</t>
  </si>
  <si>
    <t>120</t>
  </si>
  <si>
    <t>元/人年</t>
  </si>
  <si>
    <t>每年600万元的补助标准，据实发放。</t>
  </si>
  <si>
    <t>初中教育发放标准</t>
  </si>
  <si>
    <t>高中教育发放标准</t>
  </si>
  <si>
    <t>每年11月底前完成发放</t>
  </si>
  <si>
    <t>专项资金每年9至10月份进行核算，11月底前完成补助发放。</t>
  </si>
  <si>
    <t>民办教育发展专项经费</t>
  </si>
  <si>
    <t>600</t>
  </si>
  <si>
    <t>认真核实学校、幼儿园数量以及学生人数。</t>
  </si>
  <si>
    <t>用专项资金提升我市民办教育办学水平，使我市民办教育健康发展。</t>
  </si>
  <si>
    <t>逐年提高</t>
  </si>
  <si>
    <t>加大民办教育专项资金扶持力度，提高民办教育办学水平。</t>
  </si>
  <si>
    <t>补助对象满意度</t>
  </si>
  <si>
    <t>提高民办学校办学满意度、办园水平，社会认可度。</t>
  </si>
  <si>
    <t>安宁市公安局</t>
  </si>
  <si>
    <t xml:space="preserve">  村级警务助理和护村队员专项经费</t>
  </si>
  <si>
    <t>根据安办通〔2017〕20号文件《中共安宁市委办公室  安宁市人民政府办公室印发《关于在全市推行村级警务助理和护村队建设工作实施意见》的通知》从2017年6月份开始在全市推行村级警务助理和护村队员工作机制。2022年对全市596名村级警务助理和护村队员按照人均每月400元的工资和绩效补助标准纳入市级财政预算，每年2860800元（贰佰捌拾陆万零捌佰元）；按照每人防护装备500元、服装500元的标准为596名村级警务助理和护村队员配备服装和防护装备，共计人民币596000元（伍拾玖万陆仟元）。</t>
  </si>
  <si>
    <t>村级警务助理人数</t>
  </si>
  <si>
    <t>98人</t>
  </si>
  <si>
    <t>在全市98个行政村（社区）各选配1名警务助理</t>
  </si>
  <si>
    <t>护村队员人数</t>
  </si>
  <si>
    <t>498人</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</si>
  <si>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</si>
  <si>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</si>
  <si>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</si>
  <si>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协调督导事项化解率</t>
  </si>
  <si>
    <t>协调督导事项化解率不低于95%</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</si>
  <si>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</si>
  <si>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</si>
  <si>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</si>
  <si>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</si>
  <si>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</si>
  <si>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提升人民群众安全感、满意度和公安机关执法公信力</t>
  </si>
  <si>
    <t>人民群众安全感、满意度和公安机关执法公信力不低于95%</t>
  </si>
  <si>
    <t>安宁市公安局交通警察大队</t>
  </si>
  <si>
    <t>交通维护设施专项经费</t>
  </si>
  <si>
    <t>深入学习、贯彻落实党的二十大精神和习近平总书记重要讲话精神，毫不动摇地坚持和加强党对公安工作的绝对领导、全面领导，充分发挥党建引领作用、党组织战斗堡垒作用和党员先锋模范作用，着力抓好党支部班子队伍和党员队伍的思想政治建设、制度建设和能力建设，更好地发挥党支部的战斗堡垒作用和党员的先锋模范作用，从严抓管党治警，从实抓队伍管理，引领党员干部树好标杆，用“四个第一”自觉承担起全面从严管党治警的政治责任和历史使命，进一步强化公安民警的党性党纪党风，以铁的纪律打造铁的队伍，推进各项工作顺利高质完成继续进一步优化城区交通信号配时，逐步在主城区推行“主干道绿波”措施，目前对城区55个信号灯交叉口实施了绿波协调控制优化，保证了通过绿波带的大多数车辆的顺畅通行，改善了市民的出行体验。同时对安禄公路平地哨路口、麒麟村路口等实现多时段信号配时精细化管理，全力保障我市工业园区道路安全畅通。智慧交通助力秩序规范；通过日常视频巡逻，高德地图实时交通状况预警、道路交通态势监测服务平台等方式，持续梳理我市城区早晚高峰易拥堵路段，分析研究拥堵成因，坚持“一点一策”治理原则，逐一制定交通组织优化方案。目前将对梳理出来的金色半岛路口交通组织将进行调整，计划在珍泉路丽景嘉园小区正门口斑马线增设人行信号灯，与相邻路口形成绿波协调进一步提升金色半岛路口通行率。智慧交通助力精准打击；依托全国机动车缉查布控系统、指挥集成平台综合分析研判的“龙头”作用，重数据、重研判、找规律，在本级智能交通平台系统内通过“人工分析+智能分析”“警力+科技”的方式措施，全面梳理排查辖区涉套牌假牌大数据，指挥室视频监控岗专岗人员研判，回放涉嫌违法车辆行驶轨迹进行综合分析，立即锁定目标进行扁平化指挥，指令就近警力处警、精确拦截、精准查缉，做到第一时间发现、第一时间调度、第一时间处置。</t>
  </si>
  <si>
    <t>城区道路标志、标线合格率</t>
  </si>
  <si>
    <t>98%</t>
  </si>
  <si>
    <t>交警部门年度目标</t>
  </si>
  <si>
    <t>优化信号灯交叉口</t>
  </si>
  <si>
    <t>55</t>
  </si>
  <si>
    <t>清洗斑马线</t>
  </si>
  <si>
    <t>排查城区信号灯隐患路口</t>
  </si>
  <si>
    <t>18</t>
  </si>
  <si>
    <t>梳理早晚高峰易堵路段</t>
  </si>
  <si>
    <t>全市</t>
  </si>
  <si>
    <t>排查隐患路段、学校周边、农村突出路口等隐患路段</t>
  </si>
  <si>
    <t>为进一步提高城市道路交通有序、畅通、安全</t>
  </si>
  <si>
    <t>保障出行安全，有效提高交通通行力，避免交通拥堵，减少交通事，</t>
  </si>
  <si>
    <t>持续保持全市社会大局安全稳定</t>
  </si>
  <si>
    <t>　  提高人民群众满意度</t>
  </si>
  <si>
    <t>人民群众满意度95%</t>
  </si>
  <si>
    <t>中国共产党安宁市委员会组织部</t>
  </si>
  <si>
    <t xml:space="preserve">  人才专项经费</t>
  </si>
  <si>
    <t>根据安宁市委、市政府关于人才工作和人才队伍建设的一系列决策部署，及《安宁市螳川高层次人才引进办法（试行）》、《安宁市“螳川人才”培育项目实施细则（试行）》等两个暂行办法的相关要求，保障各项人才工作顺利开展，保障引进人才经济待遇。</t>
  </si>
  <si>
    <t>高层次人才（第四类）数量</t>
  </si>
  <si>
    <t>6</t>
  </si>
  <si>
    <t>高层次人才（第四类）的数量</t>
  </si>
  <si>
    <t>高层次人才（第五类）数量</t>
  </si>
  <si>
    <t>高层次人才（第五类）的数量</t>
  </si>
  <si>
    <t>高层次人才（第六类）数量</t>
  </si>
  <si>
    <t>高层次人才（第六类）的数量</t>
  </si>
  <si>
    <t>螳川人才培育扶持数量</t>
  </si>
  <si>
    <t>人才补贴足额拨付</t>
  </si>
  <si>
    <t>人才引进合格率</t>
  </si>
  <si>
    <t>人才引进合乎标准</t>
  </si>
  <si>
    <t>人才补贴发放及时率</t>
  </si>
  <si>
    <t>项目严格按照时限要求开展，确保按时完成</t>
  </si>
  <si>
    <t>13.92万元</t>
  </si>
  <si>
    <t>人/年</t>
  </si>
  <si>
    <t>高层次人才安家费、生活费和疗养保健费补助标准：第四类23.7万元/人/年，第五类12.7万元/人/年，第六类5.35万元/人/年</t>
  </si>
  <si>
    <t>推进安宁市人才队伍建设，激发人才工作活力</t>
  </si>
  <si>
    <t>扎实推进</t>
  </si>
  <si>
    <t>改善安宁市人才结构，服务安宁市经济发展</t>
  </si>
  <si>
    <t>进一步改善</t>
  </si>
  <si>
    <t>用人单位对人才工作满意度</t>
  </si>
  <si>
    <t>各类人才对人才工作满意度</t>
  </si>
  <si>
    <t>6-2  重点工作情况解释说明汇总表</t>
  </si>
  <si>
    <t>重点工作</t>
  </si>
  <si>
    <t>2024年工作重点及工作情况</t>
  </si>
  <si>
    <t>兜牢兜实“三保”底线</t>
  </si>
  <si>
    <t>兜牢基层“三保”责任底线。加强预算编制及审核，精准、足额、优先保障“三保”支出，严防“三保”风险，按照上级对县区“三保”保障清单，安宁市2024年“三保”支出预算203,254万元。</t>
  </si>
  <si>
    <t>保障民生重点支出</t>
  </si>
  <si>
    <t>着力保障和改善民生，坚持教育优先发展，办好人民满意的教育，2024年安排教育支出94518万元；加强社会保障和就业支出，强化民生保障能力，安排社会保障就业支出65435万元；健全医疗卫生服务体系，安排卫生健康支出50287万元。</t>
  </si>
  <si>
    <t>推进城乡协调发展</t>
  </si>
  <si>
    <t>加快推进公园城市建设，稳步推进城市更新改造，安排城乡社区支出33457万元，安排公交车补贴1400万元，城市管理、市政设施运行维护、城乡垃圾清运等补助6500万元，深化城市网格化管理、精细化服务。</t>
  </si>
  <si>
    <t>全力保障和支持农林水发展</t>
  </si>
  <si>
    <t>全力保障和支持巩固拓展脱贫攻坚成果同乡村振兴有效衔接，急需把农业农村作为优先保障领域，重点支持美丽乡村建设、水利设施建设、开展护林防火及林业改革发展工作、高标准农田建设和耕地力保护等项目，2024年安排农林水支出41699万元，</t>
  </si>
  <si>
    <t>重点保障产业及项目大发展</t>
  </si>
  <si>
    <t>全面贯彻落实省委省政府的要求，坚持资金跟着项目走的原则，做好重大项目推进中要素保障的资金支持工作，2024年安排征地拆迁71633万元、规税费及土地报批40000万元，政府性重点工程43000万元，产业扶持资金25000万元，全力支持现代产业体系发展。</t>
  </si>
</sst>
</file>

<file path=xl/styles.xml><?xml version="1.0" encoding="utf-8"?>
<styleSheet xmlns="http://schemas.openxmlformats.org/spreadsheetml/2006/main">
  <numFmts count="35">
    <numFmt numFmtId="176" formatCode="_ * #,##0_ ;_ * \-#,##0_ ;_ * &quot;-&quot;??_ ;_ @_ "/>
    <numFmt numFmtId="177" formatCode="#,##0.0_ ;[Red]\-#,##0.0\ "/>
    <numFmt numFmtId="178" formatCode="_-* #,##0.00_-;\-* #,##0.00_-;_-* &quot;-&quot;??_-;_-@_-"/>
    <numFmt numFmtId="179" formatCode="&quot;$&quot;#,##0.00_);[Red]\(&quot;$&quot;#,##0.00\)"/>
    <numFmt numFmtId="180" formatCode="#,##0_ ;[Red]\-#,##0\ "/>
    <numFmt numFmtId="43" formatCode="_ * #,##0.00_ ;_ * \-#,##0.00_ ;_ * &quot;-&quot;??_ ;_ @_ "/>
    <numFmt numFmtId="181" formatCode="0.0%"/>
    <numFmt numFmtId="182" formatCode="#,##0.00_ "/>
    <numFmt numFmtId="183" formatCode="0.00_ "/>
    <numFmt numFmtId="184" formatCode="_(&quot;$&quot;* #,##0_);_(&quot;$&quot;* \(#,##0\);_(&quot;$&quot;* &quot;-&quot;_);_(@_)"/>
    <numFmt numFmtId="42" formatCode="_ &quot;￥&quot;* #,##0_ ;_ &quot;￥&quot;* \-#,##0_ ;_ &quot;￥&quot;* &quot;-&quot;_ ;_ @_ "/>
    <numFmt numFmtId="41" formatCode="_ * #,##0_ ;_ * \-#,##0_ ;_ * &quot;-&quot;_ ;_ @_ "/>
    <numFmt numFmtId="185" formatCode="#,##0.000000"/>
    <numFmt numFmtId="186" formatCode="&quot;$&quot;\ #,##0_-;[Red]&quot;$&quot;\ #,##0\-"/>
    <numFmt numFmtId="44" formatCode="_ &quot;￥&quot;* #,##0.00_ ;_ &quot;￥&quot;* \-#,##0.00_ ;_ &quot;￥&quot;* &quot;-&quot;??_ ;_ @_ "/>
    <numFmt numFmtId="187" formatCode="&quot;$&quot;#,##0_);[Red]\(&quot;$&quot;#,##0\)"/>
    <numFmt numFmtId="188" formatCode="#,##0.0_);\(#,##0.0\)"/>
    <numFmt numFmtId="189" formatCode="&quot;$&quot;\ #,##0.00_-;[Red]&quot;$&quot;\ #,##0.00\-"/>
    <numFmt numFmtId="190" formatCode="#,##0;\(#,##0\)"/>
    <numFmt numFmtId="191" formatCode="yy\.mm\.dd"/>
    <numFmt numFmtId="192" formatCode="#,##0_ "/>
    <numFmt numFmtId="193" formatCode="0\.0,&quot;0&quot;"/>
    <numFmt numFmtId="194" formatCode="_(&quot;$&quot;* #,##0.00_);_(&quot;$&quot;* \(#,##0.00\);_(&quot;$&quot;* &quot;-&quot;??_);_(@_)"/>
    <numFmt numFmtId="195" formatCode="_-&quot;$&quot;\ * #,##0_-;_-&quot;$&quot;\ * #,##0\-;_-&quot;$&quot;\ * &quot;-&quot;_-;_-@_-"/>
    <numFmt numFmtId="196" formatCode="#\ ??/??"/>
    <numFmt numFmtId="197" formatCode="_-&quot;$&quot;\ * #,##0.00_-;_-&quot;$&quot;\ * #,##0.00\-;_-&quot;$&quot;\ * &quot;-&quot;??_-;_-@_-"/>
    <numFmt numFmtId="198" formatCode="_(* #,##0_);_(* \(#,##0\);_(* &quot;-&quot;_);_(@_)"/>
    <numFmt numFmtId="199" formatCode="_-* #,##0_-;\-* #,##0_-;_-* &quot;-&quot;_-;_-@_-"/>
    <numFmt numFmtId="200" formatCode="_(* #,##0.00_);_(* \(#,##0.00\);_(* &quot;-&quot;??_);_(@_)"/>
    <numFmt numFmtId="201" formatCode="\$#,##0.00;\(\$#,##0.00\)"/>
    <numFmt numFmtId="202" formatCode="#,##0;[Red]#,##0"/>
    <numFmt numFmtId="203" formatCode="0.0"/>
    <numFmt numFmtId="204" formatCode="0_ "/>
    <numFmt numFmtId="205" formatCode="#,##0.00_);[Red]\(#,##0.00\)"/>
    <numFmt numFmtId="206" formatCode="\$#,##0;\(\$#,##0\)"/>
  </numFmts>
  <fonts count="145">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color theme="1"/>
      <name val="仿宋_GB2312"/>
      <charset val="134"/>
    </font>
    <font>
      <sz val="12"/>
      <name val="仿宋_GB2312"/>
      <charset val="134"/>
    </font>
    <font>
      <sz val="10"/>
      <name val="宋体"/>
      <charset val="134"/>
    </font>
    <font>
      <b/>
      <sz val="10"/>
      <name val="宋体"/>
      <charset val="134"/>
    </font>
    <font>
      <sz val="12"/>
      <name val="Arial"/>
      <charset val="1"/>
    </font>
    <font>
      <sz val="20"/>
      <color indexed="8"/>
      <name val="方正小标宋简体"/>
      <charset val="134"/>
    </font>
    <font>
      <b/>
      <sz val="14"/>
      <color indexed="8"/>
      <name val="宋体"/>
      <charset val="134"/>
    </font>
    <font>
      <sz val="14"/>
      <color indexed="8"/>
      <name val="宋体"/>
      <charset val="134"/>
    </font>
    <font>
      <sz val="12"/>
      <color rgb="FF000000"/>
      <name val="宋体"/>
      <charset val="1"/>
    </font>
    <font>
      <sz val="12"/>
      <name val="宋体"/>
      <charset val="1"/>
    </font>
    <font>
      <sz val="12"/>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Times New Roman"/>
      <charset val="134"/>
    </font>
    <font>
      <b/>
      <sz val="14"/>
      <name val="宋体"/>
      <charset val="134"/>
    </font>
    <font>
      <sz val="14"/>
      <name val="Times New Roman"/>
      <charset val="134"/>
    </font>
    <font>
      <sz val="14"/>
      <name val="宋体"/>
      <charset val="134"/>
    </font>
    <font>
      <sz val="9"/>
      <name val="SimSun"/>
      <charset val="134"/>
    </font>
    <font>
      <sz val="14"/>
      <color indexed="8"/>
      <name val="Times New Roman"/>
      <charset val="134"/>
    </font>
    <font>
      <sz val="12"/>
      <name val="宋体"/>
      <charset val="134"/>
    </font>
    <font>
      <sz val="11"/>
      <name val="方正小标宋简体"/>
      <charset val="134"/>
    </font>
    <font>
      <sz val="14"/>
      <name val="MS Serif"/>
      <charset val="134"/>
    </font>
    <font>
      <b/>
      <sz val="14"/>
      <color indexed="8"/>
      <name val="Times New Roman"/>
      <charset val="134"/>
    </font>
    <font>
      <sz val="10"/>
      <color indexed="8"/>
      <name val="宋体"/>
      <charset val="134"/>
    </font>
    <font>
      <sz val="14"/>
      <color theme="1"/>
      <name val="Times New Roman"/>
      <charset val="134"/>
    </font>
    <font>
      <sz val="14"/>
      <name val="宋体"/>
      <charset val="134"/>
      <scheme val="minor"/>
    </font>
    <font>
      <b/>
      <sz val="12"/>
      <name val="宋体"/>
      <charset val="134"/>
    </font>
    <font>
      <sz val="20"/>
      <color rgb="FF000000"/>
      <name val="方正小标宋简体"/>
      <charset val="134"/>
    </font>
    <font>
      <sz val="11"/>
      <name val="宋体"/>
      <charset val="134"/>
    </font>
    <font>
      <sz val="20"/>
      <color theme="1"/>
      <name val="方正小标宋简体"/>
      <charset val="134"/>
    </font>
    <font>
      <sz val="14"/>
      <color theme="1"/>
      <name val="宋体"/>
      <charset val="134"/>
    </font>
    <font>
      <sz val="20"/>
      <color indexed="8"/>
      <name val="宋体"/>
      <charset val="134"/>
    </font>
    <font>
      <b/>
      <sz val="18"/>
      <color indexed="8"/>
      <name val="方正小标宋简体"/>
      <charset val="134"/>
    </font>
    <font>
      <sz val="14"/>
      <color indexed="9"/>
      <name val="宋体"/>
      <charset val="134"/>
    </font>
    <font>
      <sz val="14"/>
      <color rgb="FF000000"/>
      <name val="Times New Roman"/>
      <charset val="134"/>
    </font>
    <font>
      <b/>
      <sz val="14"/>
      <color theme="1"/>
      <name val="宋体"/>
      <charset val="134"/>
    </font>
    <font>
      <b/>
      <sz val="14"/>
      <color theme="1"/>
      <name val="Times New Roman"/>
      <charset val="134"/>
    </font>
    <font>
      <sz val="14"/>
      <color indexed="9"/>
      <name val="Times New Roman"/>
      <charset val="134"/>
    </font>
    <font>
      <b/>
      <sz val="18"/>
      <color rgb="FF000000"/>
      <name val="Times New Roman"/>
      <charset val="134"/>
    </font>
    <font>
      <sz val="18"/>
      <color rgb="FF000000"/>
      <name val="Times New Roman"/>
      <charset val="134"/>
    </font>
    <font>
      <sz val="11"/>
      <color theme="1"/>
      <name val="Times New Roman"/>
      <charset val="134"/>
    </font>
    <font>
      <sz val="12"/>
      <color theme="1"/>
      <name val="Times New Roman"/>
      <charset val="134"/>
    </font>
    <font>
      <sz val="12"/>
      <color rgb="FF000000"/>
      <name val="Times New Roman"/>
      <charset val="134"/>
    </font>
    <font>
      <b/>
      <sz val="12"/>
      <color rgb="FF000000"/>
      <name val="宋体"/>
      <charset val="134"/>
    </font>
    <font>
      <sz val="12"/>
      <color rgb="FF000000"/>
      <name val="宋体"/>
      <charset val="134"/>
    </font>
    <font>
      <sz val="14"/>
      <color rgb="FFFF0000"/>
      <name val="宋体"/>
      <charset val="134"/>
    </font>
    <font>
      <b/>
      <sz val="14"/>
      <name val="Arial"/>
      <charset val="134"/>
    </font>
    <font>
      <b/>
      <sz val="14"/>
      <color rgb="FF000000"/>
      <name val="Times New Roman"/>
      <charset val="134"/>
    </font>
    <font>
      <b/>
      <sz val="11"/>
      <color rgb="FF000000"/>
      <name val="Times New Roman"/>
      <charset val="134"/>
    </font>
    <font>
      <sz val="11"/>
      <color indexed="8"/>
      <name val="Times New Roman"/>
      <charset val="134"/>
    </font>
    <font>
      <sz val="14"/>
      <color indexed="8"/>
      <name val="Times New Roman"/>
      <charset val="0"/>
    </font>
    <font>
      <sz val="14"/>
      <name val="Times New Roman"/>
      <charset val="0"/>
    </font>
    <font>
      <sz val="12"/>
      <color indexed="8"/>
      <name val="Times New Roman"/>
      <charset val="134"/>
    </font>
    <font>
      <sz val="14"/>
      <name val="方正小标宋简体"/>
      <charset val="134"/>
    </font>
    <font>
      <sz val="12"/>
      <name val="Times New Roman"/>
      <charset val="134"/>
    </font>
    <font>
      <sz val="12"/>
      <name val="方正小标宋简体"/>
      <charset val="134"/>
    </font>
    <font>
      <sz val="12"/>
      <color indexed="9"/>
      <name val="宋体"/>
      <charset val="134"/>
    </font>
    <font>
      <sz val="11"/>
      <color indexed="52"/>
      <name val="宋体"/>
      <charset val="134"/>
    </font>
    <font>
      <sz val="11"/>
      <color indexed="9"/>
      <name val="宋体"/>
      <charset val="134"/>
    </font>
    <font>
      <sz val="10"/>
      <name val="Arial"/>
      <charset val="134"/>
    </font>
    <font>
      <sz val="12"/>
      <color indexed="17"/>
      <name val="宋体"/>
      <charset val="134"/>
    </font>
    <font>
      <b/>
      <sz val="11"/>
      <color indexed="52"/>
      <name val="宋体"/>
      <charset val="134"/>
    </font>
    <font>
      <sz val="11"/>
      <color indexed="62"/>
      <name val="宋体"/>
      <charset val="134"/>
    </font>
    <font>
      <u/>
      <sz val="11"/>
      <color rgb="FF0000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0"/>
      <name val="Geneva"/>
      <charset val="134"/>
    </font>
    <font>
      <b/>
      <sz val="11"/>
      <color rgb="FFFA7D00"/>
      <name val="宋体"/>
      <charset val="0"/>
      <scheme val="minor"/>
    </font>
    <font>
      <u/>
      <sz val="11"/>
      <color rgb="FF800080"/>
      <name val="宋体"/>
      <charset val="0"/>
      <scheme val="minor"/>
    </font>
    <font>
      <sz val="8"/>
      <name val="Times New Roman"/>
      <charset val="134"/>
    </font>
    <font>
      <b/>
      <sz val="15"/>
      <color indexed="56"/>
      <name val="宋体"/>
      <charset val="134"/>
    </font>
    <font>
      <sz val="8"/>
      <name val="Arial"/>
      <charset val="134"/>
    </font>
    <font>
      <sz val="11"/>
      <color rgb="FFFA7D00"/>
      <name val="宋体"/>
      <charset val="0"/>
      <scheme val="minor"/>
    </font>
    <font>
      <b/>
      <sz val="11"/>
      <color theme="3"/>
      <name val="宋体"/>
      <charset val="134"/>
      <scheme val="minor"/>
    </font>
    <font>
      <b/>
      <sz val="11"/>
      <color indexed="8"/>
      <name val="宋体"/>
      <charset val="134"/>
    </font>
    <font>
      <sz val="11"/>
      <color indexed="20"/>
      <name val="宋体"/>
      <charset val="134"/>
    </font>
    <font>
      <sz val="11"/>
      <color theme="0"/>
      <name val="宋体"/>
      <charset val="0"/>
      <scheme val="minor"/>
    </font>
    <font>
      <b/>
      <sz val="11"/>
      <color rgb="FF3F3F3F"/>
      <name val="宋体"/>
      <charset val="0"/>
      <scheme val="minor"/>
    </font>
    <font>
      <b/>
      <sz val="18"/>
      <color theme="3"/>
      <name val="宋体"/>
      <charset val="134"/>
      <scheme val="minor"/>
    </font>
    <font>
      <b/>
      <sz val="18"/>
      <color indexed="54"/>
      <name val="宋体"/>
      <charset val="134"/>
    </font>
    <font>
      <sz val="11"/>
      <color indexed="60"/>
      <name val="宋体"/>
      <charset val="134"/>
    </font>
    <font>
      <b/>
      <sz val="10"/>
      <name val="MS Sans Serif"/>
      <charset val="134"/>
    </font>
    <font>
      <sz val="12"/>
      <color indexed="16"/>
      <name val="宋体"/>
      <charset val="134"/>
    </font>
    <font>
      <sz val="11"/>
      <color indexed="17"/>
      <name val="宋体"/>
      <charset val="134"/>
    </font>
    <font>
      <b/>
      <sz val="11"/>
      <color rgb="FFFFFFFF"/>
      <name val="宋体"/>
      <charset val="0"/>
      <scheme val="minor"/>
    </font>
    <font>
      <sz val="11"/>
      <color rgb="FFFF0000"/>
      <name val="宋体"/>
      <charset val="0"/>
      <scheme val="minor"/>
    </font>
    <font>
      <sz val="12"/>
      <color indexed="20"/>
      <name val="宋体"/>
      <charset val="134"/>
    </font>
    <font>
      <sz val="11"/>
      <color rgb="FF006100"/>
      <name val="宋体"/>
      <charset val="0"/>
      <scheme val="minor"/>
    </font>
    <font>
      <sz val="10"/>
      <name val="Helv"/>
      <charset val="134"/>
    </font>
    <font>
      <i/>
      <sz val="11"/>
      <color indexed="23"/>
      <name val="宋体"/>
      <charset val="134"/>
    </font>
    <font>
      <b/>
      <sz val="15"/>
      <color theme="3"/>
      <name val="宋体"/>
      <charset val="134"/>
      <scheme val="minor"/>
    </font>
    <font>
      <i/>
      <sz val="11"/>
      <color rgb="FF7F7F7F"/>
      <name val="宋体"/>
      <charset val="0"/>
      <scheme val="minor"/>
    </font>
    <font>
      <b/>
      <sz val="11"/>
      <color indexed="56"/>
      <name val="宋体"/>
      <charset val="134"/>
    </font>
    <font>
      <b/>
      <sz val="8"/>
      <color indexed="9"/>
      <name val="宋体"/>
      <charset val="134"/>
    </font>
    <font>
      <b/>
      <sz val="11"/>
      <color indexed="63"/>
      <name val="宋体"/>
      <charset val="134"/>
    </font>
    <font>
      <sz val="11"/>
      <color rgb="FF9C6500"/>
      <name val="宋体"/>
      <charset val="0"/>
      <scheme val="minor"/>
    </font>
    <font>
      <sz val="11"/>
      <color indexed="10"/>
      <name val="宋体"/>
      <charset val="134"/>
    </font>
    <font>
      <b/>
      <sz val="11"/>
      <color indexed="9"/>
      <name val="宋体"/>
      <charset val="134"/>
    </font>
    <font>
      <b/>
      <sz val="18"/>
      <color indexed="56"/>
      <name val="宋体"/>
      <charset val="134"/>
    </font>
    <font>
      <sz val="10"/>
      <name val="Times New Roman"/>
      <charset val="134"/>
    </font>
    <font>
      <b/>
      <sz val="9"/>
      <name val="Arial"/>
      <charset val="134"/>
    </font>
    <font>
      <b/>
      <sz val="10"/>
      <color indexed="9"/>
      <name val="宋体"/>
      <charset val="134"/>
    </font>
    <font>
      <sz val="12"/>
      <name val="Courier"/>
      <charset val="134"/>
    </font>
    <font>
      <b/>
      <sz val="11"/>
      <color indexed="54"/>
      <name val="宋体"/>
      <charset val="134"/>
    </font>
    <font>
      <b/>
      <sz val="10"/>
      <name val="Tms Rmn"/>
      <charset val="134"/>
    </font>
    <font>
      <b/>
      <sz val="15"/>
      <color indexed="54"/>
      <name val="宋体"/>
      <charset val="134"/>
    </font>
    <font>
      <b/>
      <sz val="10"/>
      <name val="Arial"/>
      <charset val="134"/>
    </font>
    <font>
      <sz val="10"/>
      <name val="楷体"/>
      <charset val="134"/>
    </font>
    <font>
      <sz val="10"/>
      <name val="仿宋_GB2312"/>
      <charset val="134"/>
    </font>
    <font>
      <u/>
      <sz val="12"/>
      <color indexed="12"/>
      <name val="宋体"/>
      <charset val="134"/>
    </font>
    <font>
      <sz val="10"/>
      <name val="MS Sans Serif"/>
      <charset val="134"/>
    </font>
    <font>
      <b/>
      <sz val="12"/>
      <color indexed="8"/>
      <name val="宋体"/>
      <charset val="134"/>
    </font>
    <font>
      <b/>
      <sz val="18"/>
      <color indexed="62"/>
      <name val="宋体"/>
      <charset val="134"/>
    </font>
    <font>
      <b/>
      <sz val="13"/>
      <color indexed="56"/>
      <name val="宋体"/>
      <charset val="134"/>
    </font>
    <font>
      <u/>
      <sz val="11"/>
      <color indexed="52"/>
      <name val="宋体"/>
      <charset val="134"/>
    </font>
    <font>
      <u/>
      <sz val="12"/>
      <color indexed="36"/>
      <name val="宋体"/>
      <charset val="134"/>
    </font>
    <font>
      <b/>
      <sz val="14"/>
      <name val="楷体"/>
      <charset val="134"/>
    </font>
    <font>
      <b/>
      <sz val="12"/>
      <name val="Arial"/>
      <charset val="134"/>
    </font>
    <font>
      <sz val="7"/>
      <name val="Small Fonts"/>
      <charset val="134"/>
    </font>
    <font>
      <u/>
      <sz val="10"/>
      <color indexed="12"/>
      <name val="Times"/>
      <charset val="134"/>
    </font>
    <font>
      <b/>
      <sz val="13"/>
      <color indexed="54"/>
      <name val="宋体"/>
      <charset val="134"/>
    </font>
    <font>
      <sz val="9"/>
      <name val="宋体"/>
      <charset val="134"/>
    </font>
    <font>
      <sz val="12"/>
      <name val="Helv"/>
      <charset val="134"/>
    </font>
    <font>
      <sz val="12"/>
      <color indexed="9"/>
      <name val="Helv"/>
      <charset val="134"/>
    </font>
    <font>
      <sz val="9"/>
      <name val="微软雅黑"/>
      <charset val="134"/>
    </font>
    <font>
      <sz val="10"/>
      <color indexed="8"/>
      <name val="MS Sans Serif"/>
      <charset val="134"/>
    </font>
    <font>
      <b/>
      <sz val="18"/>
      <color rgb="FF000000"/>
      <name val="方正小标宋简体"/>
      <charset val="134"/>
    </font>
    <font>
      <sz val="14"/>
      <color rgb="FF000000"/>
      <name val="宋体"/>
      <charset val="134"/>
    </font>
    <font>
      <b/>
      <sz val="14"/>
      <color rgb="FF000000"/>
      <name val="宋体"/>
      <charset val="134"/>
    </font>
    <font>
      <b/>
      <sz val="11"/>
      <color rgb="FF000000"/>
      <name val="仿宋_GB2312"/>
      <charset val="134"/>
    </font>
    <font>
      <sz val="12"/>
      <color theme="1"/>
      <name val="宋体"/>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indexed="54"/>
        <bgColor indexed="64"/>
      </patternFill>
    </fill>
    <fill>
      <patternFill patternType="solid">
        <fgColor indexed="10"/>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indexed="14"/>
        <bgColor indexed="64"/>
      </patternFill>
    </fill>
    <fill>
      <patternFill patternType="solid">
        <fgColor rgb="FFF2F2F2"/>
        <bgColor indexed="64"/>
      </patternFill>
    </fill>
    <fill>
      <patternFill patternType="solid">
        <fgColor indexed="26"/>
        <bgColor indexed="64"/>
      </patternFill>
    </fill>
    <fill>
      <patternFill patternType="solid">
        <fgColor theme="9" tint="0.799981688894314"/>
        <bgColor indexed="64"/>
      </patternFill>
    </fill>
    <fill>
      <patternFill patternType="solid">
        <fgColor indexed="4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indexed="11"/>
        <bgColor indexed="64"/>
      </patternFill>
    </fill>
    <fill>
      <patternFill patternType="solid">
        <fgColor indexed="52"/>
        <bgColor indexed="64"/>
      </patternFill>
    </fill>
    <fill>
      <patternFill patternType="solid">
        <fgColor indexed="43"/>
        <bgColor indexed="64"/>
      </patternFill>
    </fill>
    <fill>
      <patternFill patternType="solid">
        <fgColor indexed="55"/>
        <bgColor indexed="64"/>
      </patternFill>
    </fill>
    <fill>
      <patternFill patternType="solid">
        <fgColor indexed="45"/>
        <bgColor indexed="64"/>
      </patternFill>
    </fill>
    <fill>
      <patternFill patternType="solid">
        <fgColor indexed="27"/>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indexed="44"/>
        <bgColor indexed="64"/>
      </patternFill>
    </fill>
    <fill>
      <patternFill patternType="solid">
        <fgColor indexed="29"/>
        <bgColor indexed="64"/>
      </patternFill>
    </fill>
    <fill>
      <patternFill patternType="solid">
        <fgColor rgb="FFC6EFCE"/>
        <bgColor indexed="64"/>
      </patternFill>
    </fill>
    <fill>
      <patternFill patternType="solid">
        <fgColor rgb="FFFFFFCC"/>
        <bgColor indexed="64"/>
      </patternFill>
    </fill>
    <fill>
      <patternFill patternType="solid">
        <fgColor indexed="51"/>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31"/>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gray0625"/>
    </fill>
    <fill>
      <patternFill patternType="solid">
        <fgColor indexed="36"/>
        <bgColor indexed="64"/>
      </patternFill>
    </fill>
    <fill>
      <patternFill patternType="lightUp">
        <fgColor indexed="9"/>
        <bgColor indexed="22"/>
      </patternFill>
    </fill>
    <fill>
      <patternFill patternType="lightUp">
        <fgColor indexed="9"/>
        <bgColor indexed="55"/>
      </patternFill>
    </fill>
    <fill>
      <patternFill patternType="solid">
        <fgColor indexed="53"/>
        <bgColor indexed="64"/>
      </patternFill>
    </fill>
    <fill>
      <patternFill patternType="solid">
        <fgColor indexed="49"/>
        <bgColor indexed="64"/>
      </patternFill>
    </fill>
    <fill>
      <patternFill patternType="solid">
        <fgColor indexed="25"/>
        <bgColor indexed="64"/>
      </patternFill>
    </fill>
    <fill>
      <patternFill patternType="solid">
        <fgColor indexed="40"/>
        <bgColor indexed="64"/>
      </patternFill>
    </fill>
    <fill>
      <patternFill patternType="solid">
        <fgColor indexed="48"/>
        <bgColor indexed="64"/>
      </patternFill>
    </fill>
    <fill>
      <patternFill patternType="solid">
        <fgColor indexed="62"/>
        <bgColor indexed="64"/>
      </patternFill>
    </fill>
    <fill>
      <patternFill patternType="lightUp">
        <fgColor indexed="9"/>
        <bgColor indexed="29"/>
      </patternFill>
    </fill>
    <fill>
      <patternFill patternType="solid">
        <fgColor indexed="30"/>
        <bgColor indexed="64"/>
      </patternFill>
    </fill>
    <fill>
      <patternFill patternType="solid">
        <fgColor indexed="57"/>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thick">
        <color indexed="62"/>
      </bottom>
      <diagonal/>
    </border>
    <border>
      <left/>
      <right/>
      <top/>
      <bottom style="double">
        <color rgb="FFFF8001"/>
      </bottom>
      <diagonal/>
    </border>
    <border>
      <left/>
      <right/>
      <top/>
      <bottom style="medium">
        <color theme="4" tint="0.49998474074526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style="medium">
        <color indexed="9"/>
      </top>
      <bottom style="medium">
        <color indexed="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11"/>
      </top>
      <bottom style="double">
        <color indexed="11"/>
      </bottom>
      <diagonal/>
    </border>
    <border>
      <left style="thin">
        <color auto="1"/>
      </left>
      <right style="thin">
        <color auto="1"/>
      </right>
      <top/>
      <bottom/>
      <diagonal/>
    </border>
    <border>
      <left/>
      <right/>
      <top/>
      <bottom style="thick">
        <color indexed="11"/>
      </bottom>
      <diagonal/>
    </border>
    <border>
      <left/>
      <right/>
      <top/>
      <bottom style="medium">
        <color indexed="43"/>
      </bottom>
      <diagonal/>
    </border>
    <border>
      <left/>
      <right/>
      <top/>
      <bottom style="thick">
        <color indexed="22"/>
      </bottom>
      <diagonal/>
    </border>
    <border>
      <left/>
      <right/>
      <top style="medium">
        <color auto="1"/>
      </top>
      <bottom style="medium">
        <color auto="1"/>
      </bottom>
      <diagonal/>
    </border>
    <border>
      <left/>
      <right/>
      <top/>
      <bottom style="thick">
        <color indexed="43"/>
      </bottom>
      <diagonal/>
    </border>
  </borders>
  <cellStyleXfs count="225">
    <xf numFmtId="0" fontId="0" fillId="0" borderId="0">
      <alignment vertical="center"/>
    </xf>
    <xf numFmtId="1" fontId="70" fillId="0" borderId="13" applyFill="0" applyProtection="0">
      <alignment horizontal="center" vertical="center"/>
    </xf>
    <xf numFmtId="0" fontId="73" fillId="9" borderId="18" applyNumberFormat="0" applyAlignment="0" applyProtection="0">
      <alignment vertical="center"/>
    </xf>
    <xf numFmtId="0" fontId="71" fillId="7" borderId="0" applyNumberFormat="0" applyBorder="0" applyAlignment="0" applyProtection="0">
      <alignment vertical="center"/>
    </xf>
    <xf numFmtId="42" fontId="1" fillId="0" borderId="0" applyFont="0" applyFill="0" applyBorder="0" applyAlignment="0" applyProtection="0">
      <alignment vertical="center"/>
    </xf>
    <xf numFmtId="0" fontId="76" fillId="11" borderId="19" applyNumberFormat="0" applyAlignment="0" applyProtection="0">
      <alignment vertical="center"/>
    </xf>
    <xf numFmtId="0" fontId="69" fillId="6" borderId="0" applyNumberFormat="0" applyBorder="0" applyAlignment="0" applyProtection="0">
      <alignment vertical="center"/>
    </xf>
    <xf numFmtId="0" fontId="79" fillId="12" borderId="0" applyNumberFormat="0" applyBorder="0" applyAlignment="0" applyProtection="0">
      <alignment vertical="center"/>
    </xf>
    <xf numFmtId="0" fontId="68" fillId="0" borderId="17" applyNumberFormat="0" applyFill="0" applyAlignment="0" applyProtection="0">
      <alignment vertical="center"/>
    </xf>
    <xf numFmtId="0" fontId="80" fillId="0" borderId="0">
      <alignment vertical="center"/>
    </xf>
    <xf numFmtId="44" fontId="1" fillId="0" borderId="0" applyFont="0" applyFill="0" applyBorder="0" applyAlignment="0" applyProtection="0">
      <alignment vertical="center"/>
    </xf>
    <xf numFmtId="0" fontId="83" fillId="0" borderId="0">
      <alignment horizontal="center" vertical="center" wrapText="1"/>
      <protection locked="0"/>
    </xf>
    <xf numFmtId="0" fontId="67" fillId="5" borderId="0" applyNumberFormat="0" applyBorder="0" applyAlignment="0" applyProtection="0">
      <alignment vertical="center"/>
    </xf>
    <xf numFmtId="41" fontId="1" fillId="0" borderId="0" applyFont="0" applyFill="0" applyBorder="0" applyAlignment="0" applyProtection="0">
      <alignment vertical="center"/>
    </xf>
    <xf numFmtId="0" fontId="15" fillId="8" borderId="0" applyNumberFormat="0" applyBorder="0" applyAlignment="0" applyProtection="0">
      <alignment vertical="center"/>
    </xf>
    <xf numFmtId="0" fontId="89" fillId="17" borderId="0" applyNumberFormat="0" applyBorder="0" applyAlignment="0" applyProtection="0">
      <alignment vertical="center"/>
    </xf>
    <xf numFmtId="0" fontId="79" fillId="19" borderId="0" applyNumberFormat="0" applyBorder="0" applyAlignment="0" applyProtection="0">
      <alignment vertical="center"/>
    </xf>
    <xf numFmtId="0" fontId="88" fillId="0" borderId="25" applyNumberFormat="0" applyFill="0" applyAlignment="0" applyProtection="0">
      <alignment vertical="center"/>
    </xf>
    <xf numFmtId="0" fontId="72" fillId="8" borderId="18" applyNumberFormat="0" applyAlignment="0" applyProtection="0">
      <alignment vertical="center"/>
    </xf>
    <xf numFmtId="0" fontId="75" fillId="10" borderId="0" applyNumberFormat="0" applyBorder="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191" fontId="70" fillId="0" borderId="13" applyFill="0" applyProtection="0">
      <alignment horizontal="right" vertical="center"/>
    </xf>
    <xf numFmtId="0" fontId="69" fillId="21" borderId="0" applyNumberFormat="0" applyBorder="0" applyAlignment="0" applyProtection="0">
      <alignment vertical="center"/>
    </xf>
    <xf numFmtId="0" fontId="67" fillId="23" borderId="0" applyNumberFormat="0" applyBorder="0" applyAlignment="0" applyProtection="0">
      <alignment vertical="center"/>
    </xf>
    <xf numFmtId="0" fontId="97" fillId="25" borderId="0" applyNumberFormat="0" applyBorder="0" applyAlignment="0" applyProtection="0">
      <alignment vertical="center"/>
    </xf>
    <xf numFmtId="0" fontId="85" fillId="15" borderId="1" applyNumberFormat="0" applyBorder="0" applyAlignment="0" applyProtection="0">
      <alignment vertical="center"/>
    </xf>
    <xf numFmtId="0" fontId="90" fillId="26" borderId="0" applyNumberFormat="0" applyBorder="0" applyAlignment="0" applyProtection="0">
      <alignment vertical="center"/>
    </xf>
    <xf numFmtId="0" fontId="67" fillId="21" borderId="0" applyNumberFormat="0" applyBorder="0" applyAlignment="0" applyProtection="0">
      <alignment vertical="center"/>
    </xf>
    <xf numFmtId="9" fontId="30" fillId="0" borderId="0" applyFont="0" applyFill="0" applyBorder="0" applyAlignment="0" applyProtection="0">
      <alignment vertical="center"/>
    </xf>
    <xf numFmtId="0" fontId="96" fillId="24" borderId="0" applyNumberFormat="0" applyBorder="0" applyAlignment="0" applyProtection="0">
      <alignment vertical="center"/>
    </xf>
    <xf numFmtId="0" fontId="82" fillId="0" borderId="0" applyNumberFormat="0" applyFill="0" applyBorder="0" applyAlignment="0" applyProtection="0">
      <alignment vertical="center"/>
    </xf>
    <xf numFmtId="0" fontId="69" fillId="30" borderId="0" applyNumberFormat="0" applyBorder="0" applyAlignment="0" applyProtection="0">
      <alignment vertical="center"/>
    </xf>
    <xf numFmtId="0" fontId="1" fillId="32" borderId="29" applyNumberFormat="0" applyFont="0" applyAlignment="0" applyProtection="0">
      <alignment vertical="center"/>
    </xf>
    <xf numFmtId="0" fontId="67" fillId="29" borderId="0" applyNumberFormat="0" applyBorder="0" applyAlignment="0" applyProtection="0">
      <alignment vertical="center"/>
    </xf>
    <xf numFmtId="0" fontId="90" fillId="18" borderId="0" applyNumberFormat="0" applyBorder="0" applyAlignment="0" applyProtection="0">
      <alignment vertical="center"/>
    </xf>
    <xf numFmtId="0" fontId="103"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15" borderId="30" applyNumberFormat="0" applyFont="0" applyAlignment="0" applyProtection="0">
      <alignment vertical="center"/>
    </xf>
    <xf numFmtId="0" fontId="99" fillId="0" borderId="0" applyNumberFormat="0" applyFill="0" applyBorder="0" applyAlignment="0" applyProtection="0">
      <alignment vertical="center"/>
    </xf>
    <xf numFmtId="0" fontId="69" fillId="20" borderId="0" applyNumberFormat="0" applyBorder="0" applyAlignment="0" applyProtection="0">
      <alignment vertical="center"/>
    </xf>
    <xf numFmtId="0" fontId="92" fillId="0" borderId="0" applyNumberFormat="0" applyFill="0" applyBorder="0" applyAlignment="0" applyProtection="0">
      <alignment vertical="center"/>
    </xf>
    <xf numFmtId="0" fontId="84" fillId="0" borderId="22" applyNumberFormat="0" applyFill="0" applyAlignment="0" applyProtection="0">
      <alignment vertical="center"/>
    </xf>
    <xf numFmtId="0" fontId="105" fillId="0" borderId="0" applyNumberFormat="0" applyFill="0" applyBorder="0" applyAlignment="0" applyProtection="0">
      <alignment vertical="center"/>
    </xf>
    <xf numFmtId="0" fontId="89" fillId="24" borderId="0" applyNumberFormat="0" applyBorder="0" applyAlignment="0" applyProtection="0">
      <alignment vertical="center"/>
    </xf>
    <xf numFmtId="0" fontId="100" fillId="17" borderId="0" applyNumberFormat="0" applyBorder="0" applyAlignment="0" applyProtection="0">
      <alignment vertical="center"/>
    </xf>
    <xf numFmtId="0" fontId="104" fillId="0" borderId="21" applyNumberFormat="0" applyFill="0" applyAlignment="0" applyProtection="0">
      <alignment vertical="center"/>
    </xf>
    <xf numFmtId="0" fontId="78" fillId="0" borderId="21" applyNumberFormat="0" applyFill="0" applyAlignment="0" applyProtection="0">
      <alignment vertical="center"/>
    </xf>
    <xf numFmtId="0" fontId="90" fillId="34" borderId="0" applyNumberFormat="0" applyBorder="0" applyAlignment="0" applyProtection="0">
      <alignment vertical="center"/>
    </xf>
    <xf numFmtId="0" fontId="87" fillId="0" borderId="24" applyNumberFormat="0" applyFill="0" applyAlignment="0" applyProtection="0">
      <alignment vertical="center"/>
    </xf>
    <xf numFmtId="0" fontId="7" fillId="0" borderId="0">
      <alignment vertical="center"/>
    </xf>
    <xf numFmtId="0" fontId="90" fillId="27" borderId="0" applyNumberFormat="0" applyBorder="0" applyAlignment="0" applyProtection="0">
      <alignment vertical="center"/>
    </xf>
    <xf numFmtId="0" fontId="91" fillId="14" borderId="26" applyNumberFormat="0" applyAlignment="0" applyProtection="0">
      <alignment vertical="center"/>
    </xf>
    <xf numFmtId="0" fontId="81" fillId="14" borderId="19" applyNumberFormat="0" applyAlignment="0" applyProtection="0">
      <alignment vertical="center"/>
    </xf>
    <xf numFmtId="0" fontId="98" fillId="28" borderId="28" applyNumberFormat="0" applyAlignment="0" applyProtection="0">
      <alignment vertical="center"/>
    </xf>
    <xf numFmtId="0" fontId="108" fillId="8" borderId="32" applyNumberFormat="0" applyAlignment="0" applyProtection="0">
      <alignment vertical="center"/>
    </xf>
    <xf numFmtId="0" fontId="79" fillId="16" borderId="0" applyNumberFormat="0" applyBorder="0" applyAlignment="0" applyProtection="0">
      <alignment vertical="center"/>
    </xf>
    <xf numFmtId="0" fontId="106" fillId="0" borderId="0" applyNumberFormat="0" applyFill="0" applyBorder="0" applyAlignment="0" applyProtection="0">
      <alignment vertical="center"/>
    </xf>
    <xf numFmtId="0" fontId="90" fillId="35" borderId="0" applyNumberFormat="0" applyBorder="0" applyAlignment="0" applyProtection="0">
      <alignment vertical="center"/>
    </xf>
    <xf numFmtId="0" fontId="95" fillId="0" borderId="27">
      <alignment horizontal="center" vertical="center"/>
    </xf>
    <xf numFmtId="0" fontId="86" fillId="0" borderId="23" applyNumberFormat="0" applyFill="0" applyAlignment="0" applyProtection="0">
      <alignment vertical="center"/>
    </xf>
    <xf numFmtId="0" fontId="77" fillId="0" borderId="20" applyNumberFormat="0" applyFill="0" applyAlignment="0" applyProtection="0">
      <alignment vertical="center"/>
    </xf>
    <xf numFmtId="0" fontId="101" fillId="31" borderId="0" applyNumberFormat="0" applyBorder="0" applyAlignment="0" applyProtection="0">
      <alignment vertical="center"/>
    </xf>
    <xf numFmtId="0" fontId="0" fillId="7" borderId="0" applyNumberFormat="0" applyBorder="0" applyAlignment="0" applyProtection="0">
      <alignment vertical="center"/>
    </xf>
    <xf numFmtId="0" fontId="94" fillId="22" borderId="0" applyNumberFormat="0" applyBorder="0" applyAlignment="0" applyProtection="0">
      <alignment vertical="center"/>
    </xf>
    <xf numFmtId="0" fontId="109" fillId="36" borderId="0" applyNumberFormat="0" applyBorder="0" applyAlignment="0" applyProtection="0">
      <alignment vertical="center"/>
    </xf>
    <xf numFmtId="0" fontId="110" fillId="0" borderId="0" applyNumberFormat="0" applyFill="0" applyBorder="0" applyAlignment="0" applyProtection="0">
      <alignment vertical="center"/>
    </xf>
    <xf numFmtId="0" fontId="79" fillId="37" borderId="0" applyNumberFormat="0" applyBorder="0" applyAlignment="0" applyProtection="0">
      <alignment vertical="center"/>
    </xf>
    <xf numFmtId="0" fontId="111" fillId="23" borderId="33" applyNumberFormat="0" applyAlignment="0" applyProtection="0">
      <alignment vertical="center"/>
    </xf>
    <xf numFmtId="0" fontId="90" fillId="38" borderId="0" applyNumberFormat="0" applyBorder="0" applyAlignment="0" applyProtection="0">
      <alignment vertical="center"/>
    </xf>
    <xf numFmtId="0" fontId="70" fillId="0" borderId="2" applyNumberFormat="0" applyFill="0" applyProtection="0">
      <alignment horizontal="right" vertical="center"/>
    </xf>
    <xf numFmtId="0" fontId="0" fillId="0" borderId="0">
      <alignment vertical="center"/>
    </xf>
    <xf numFmtId="0" fontId="79" fillId="39" borderId="0" applyNumberFormat="0" applyBorder="0" applyAlignment="0" applyProtection="0">
      <alignment vertical="center"/>
    </xf>
    <xf numFmtId="0" fontId="112" fillId="0" borderId="0" applyNumberFormat="0" applyFill="0" applyBorder="0" applyAlignment="0" applyProtection="0">
      <alignment vertical="center"/>
    </xf>
    <xf numFmtId="0" fontId="79" fillId="40" borderId="0" applyNumberFormat="0" applyBorder="0" applyAlignment="0" applyProtection="0">
      <alignment vertical="center"/>
    </xf>
    <xf numFmtId="0" fontId="79" fillId="41" borderId="0" applyNumberFormat="0" applyBorder="0" applyAlignment="0" applyProtection="0">
      <alignment vertical="center"/>
    </xf>
    <xf numFmtId="0" fontId="79" fillId="42" borderId="0" applyNumberFormat="0" applyBorder="0" applyAlignment="0" applyProtection="0">
      <alignment vertical="center"/>
    </xf>
    <xf numFmtId="0" fontId="90" fillId="43" borderId="0" applyNumberFormat="0" applyBorder="0" applyAlignment="0" applyProtection="0">
      <alignment vertical="center"/>
    </xf>
    <xf numFmtId="0" fontId="30" fillId="0" borderId="0" applyNumberFormat="0" applyFont="0" applyFill="0" applyBorder="0" applyAlignment="0" applyProtection="0">
      <alignment horizontal="left" vertical="center"/>
    </xf>
    <xf numFmtId="0" fontId="90" fillId="45" borderId="0" applyNumberFormat="0" applyBorder="0" applyAlignment="0" applyProtection="0">
      <alignment vertical="center"/>
    </xf>
    <xf numFmtId="0" fontId="79" fillId="46" borderId="0" applyNumberFormat="0" applyBorder="0" applyAlignment="0" applyProtection="0">
      <alignment vertical="center"/>
    </xf>
    <xf numFmtId="0" fontId="79" fillId="47" borderId="0" applyNumberFormat="0" applyBorder="0" applyAlignment="0" applyProtection="0">
      <alignment vertical="center"/>
    </xf>
    <xf numFmtId="0" fontId="90" fillId="48" borderId="0" applyNumberFormat="0" applyBorder="0" applyAlignment="0" applyProtection="0">
      <alignment vertical="center"/>
    </xf>
    <xf numFmtId="0" fontId="79" fillId="49"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102" fillId="0" borderId="0">
      <alignment vertical="center"/>
    </xf>
    <xf numFmtId="0" fontId="79" fillId="52" borderId="0" applyNumberFormat="0" applyBorder="0" applyAlignment="0" applyProtection="0">
      <alignment vertical="center"/>
    </xf>
    <xf numFmtId="0" fontId="90" fillId="53" borderId="0" applyNumberFormat="0" applyBorder="0" applyAlignment="0" applyProtection="0">
      <alignment vertical="center"/>
    </xf>
    <xf numFmtId="0" fontId="0" fillId="25" borderId="0" applyNumberFormat="0" applyBorder="0" applyAlignment="0" applyProtection="0">
      <alignment vertical="center"/>
    </xf>
    <xf numFmtId="0" fontId="106" fillId="0" borderId="34" applyNumberFormat="0" applyFill="0" applyAlignment="0" applyProtection="0">
      <alignment vertical="center"/>
    </xf>
    <xf numFmtId="0" fontId="114" fillId="0" borderId="0" applyNumberFormat="0" applyFill="0" applyBorder="0" applyAlignment="0" applyProtection="0">
      <alignment vertical="center"/>
    </xf>
    <xf numFmtId="197" fontId="30" fillId="0" borderId="0" applyFont="0" applyFill="0" applyBorder="0" applyAlignment="0" applyProtection="0">
      <alignment vertical="center"/>
    </xf>
    <xf numFmtId="0" fontId="116" fillId="0" borderId="0">
      <alignment vertical="center"/>
    </xf>
    <xf numFmtId="0" fontId="67" fillId="8" borderId="0" applyNumberFormat="0" applyBorder="0" applyAlignment="0" applyProtection="0">
      <alignment vertical="center"/>
    </xf>
    <xf numFmtId="0" fontId="69" fillId="5" borderId="0" applyNumberFormat="0" applyBorder="0" applyAlignment="0" applyProtection="0">
      <alignment vertical="center"/>
    </xf>
    <xf numFmtId="41" fontId="0" fillId="0" borderId="0" applyFont="0" applyFill="0" applyBorder="0" applyAlignment="0" applyProtection="0">
      <alignment vertical="center"/>
    </xf>
    <xf numFmtId="0" fontId="0" fillId="15" borderId="0" applyNumberFormat="0" applyBorder="0" applyAlignment="0" applyProtection="0">
      <alignment vertical="center"/>
    </xf>
    <xf numFmtId="0" fontId="123" fillId="0" borderId="0" applyNumberFormat="0" applyFill="0" applyBorder="0" applyAlignment="0" applyProtection="0">
      <alignment vertical="top"/>
      <protection locked="0"/>
    </xf>
    <xf numFmtId="201" fontId="113" fillId="0" borderId="0">
      <alignment vertical="center"/>
    </xf>
    <xf numFmtId="0" fontId="70" fillId="0" borderId="2" applyNumberFormat="0" applyFill="0" applyProtection="0">
      <alignment horizontal="left" vertical="center"/>
    </xf>
    <xf numFmtId="0" fontId="128" fillId="0" borderId="0" applyNumberFormat="0" applyFill="0" applyBorder="0" applyAlignment="0" applyProtection="0">
      <alignment vertical="top"/>
      <protection locked="0"/>
    </xf>
    <xf numFmtId="0" fontId="69" fillId="58" borderId="0" applyNumberFormat="0" applyBorder="0" applyAlignment="0" applyProtection="0">
      <alignment vertical="center"/>
    </xf>
    <xf numFmtId="0" fontId="69" fillId="59" borderId="0" applyNumberFormat="0" applyBorder="0" applyAlignment="0" applyProtection="0">
      <alignment vertical="center"/>
    </xf>
    <xf numFmtId="0" fontId="67" fillId="60" borderId="0" applyNumberFormat="0" applyBorder="0" applyAlignment="0" applyProtection="0">
      <alignment vertical="center"/>
    </xf>
    <xf numFmtId="0" fontId="69" fillId="61" borderId="0" applyNumberFormat="0" applyBorder="0" applyAlignment="0" applyProtection="0">
      <alignment vertical="center"/>
    </xf>
    <xf numFmtId="0" fontId="69" fillId="8" borderId="0" applyNumberFormat="0" applyBorder="0" applyAlignment="0" applyProtection="0">
      <alignment vertical="center"/>
    </xf>
    <xf numFmtId="0" fontId="97" fillId="7" borderId="0" applyNumberFormat="0" applyBorder="0" applyAlignment="0" applyProtection="0">
      <alignment vertical="center"/>
    </xf>
    <xf numFmtId="0" fontId="69" fillId="33" borderId="0" applyNumberFormat="0" applyBorder="0" applyAlignment="0" applyProtection="0">
      <alignment vertical="center"/>
    </xf>
    <xf numFmtId="0" fontId="69" fillId="62" borderId="0" applyNumberFormat="0" applyBorder="0" applyAlignment="0" applyProtection="0">
      <alignment vertical="center"/>
    </xf>
    <xf numFmtId="0" fontId="69" fillId="63" borderId="0" applyNumberFormat="0" applyBorder="0" applyAlignment="0" applyProtection="0">
      <alignment vertical="center"/>
    </xf>
    <xf numFmtId="0" fontId="125" fillId="64" borderId="0" applyNumberFormat="0" applyBorder="0" applyAlignment="0" applyProtection="0">
      <alignment vertical="center"/>
    </xf>
    <xf numFmtId="0" fontId="125" fillId="57" borderId="0" applyNumberFormat="0" applyBorder="0" applyAlignment="0" applyProtection="0">
      <alignment vertical="center"/>
    </xf>
    <xf numFmtId="198" fontId="0" fillId="0" borderId="0" applyFont="0" applyFill="0" applyBorder="0" applyAlignment="0" applyProtection="0">
      <alignment vertical="center"/>
    </xf>
    <xf numFmtId="0" fontId="124" fillId="0" borderId="0">
      <alignment vertical="center"/>
    </xf>
    <xf numFmtId="0" fontId="0" fillId="24" borderId="0" applyNumberFormat="0" applyBorder="0" applyAlignment="0" applyProtection="0">
      <alignment vertical="center"/>
    </xf>
    <xf numFmtId="0" fontId="15" fillId="44" borderId="0" applyNumberFormat="0" applyBorder="0" applyAlignment="0" applyProtection="0">
      <alignment vertical="center"/>
    </xf>
    <xf numFmtId="0" fontId="69" fillId="13" borderId="0" applyNumberFormat="0" applyBorder="0" applyAlignment="0" applyProtection="0">
      <alignment vertical="center"/>
    </xf>
    <xf numFmtId="0" fontId="0" fillId="44" borderId="0" applyNumberFormat="0" applyBorder="0" applyAlignment="0" applyProtection="0">
      <alignment vertical="center"/>
    </xf>
    <xf numFmtId="0" fontId="121" fillId="0" borderId="13" applyNumberFormat="0" applyFill="0" applyProtection="0">
      <alignment horizontal="center" vertical="center"/>
    </xf>
    <xf numFmtId="0" fontId="121" fillId="0" borderId="13" applyNumberFormat="0" applyFill="0" applyProtection="0">
      <alignment horizontal="left" vertical="center"/>
    </xf>
    <xf numFmtId="0" fontId="100" fillId="24" borderId="0" applyNumberFormat="0" applyBorder="0" applyAlignment="0" applyProtection="0">
      <alignment vertical="center"/>
    </xf>
    <xf numFmtId="0" fontId="0" fillId="33" borderId="0" applyNumberFormat="0" applyBorder="0" applyAlignment="0" applyProtection="0">
      <alignment vertical="center"/>
    </xf>
    <xf numFmtId="0" fontId="15" fillId="15" borderId="0" applyNumberFormat="0" applyBorder="0" applyAlignment="0" applyProtection="0">
      <alignment vertical="center"/>
    </xf>
    <xf numFmtId="4" fontId="0" fillId="0" borderId="0" applyFont="0" applyFill="0" applyBorder="0" applyAlignment="0" applyProtection="0">
      <alignment vertical="center"/>
    </xf>
    <xf numFmtId="195" fontId="30" fillId="0" borderId="0" applyFont="0" applyFill="0" applyBorder="0" applyAlignment="0" applyProtection="0">
      <alignment vertical="center"/>
    </xf>
    <xf numFmtId="0" fontId="30" fillId="0" borderId="0">
      <alignment vertical="center"/>
    </xf>
    <xf numFmtId="0" fontId="88" fillId="0" borderId="35" applyNumberFormat="0" applyFill="0" applyAlignment="0" applyProtection="0">
      <alignment vertical="center"/>
    </xf>
    <xf numFmtId="0" fontId="69" fillId="55" borderId="0" applyNumberFormat="0" applyBorder="0" applyAlignment="0" applyProtection="0">
      <alignment vertical="center"/>
    </xf>
    <xf numFmtId="0" fontId="118" fillId="54" borderId="36">
      <alignment vertical="center"/>
      <protection locked="0"/>
    </xf>
    <xf numFmtId="0" fontId="122" fillId="0" borderId="1">
      <alignment horizontal="left" vertical="center"/>
    </xf>
    <xf numFmtId="0" fontId="71" fillId="25" borderId="0" applyNumberFormat="0" applyBorder="0" applyAlignment="0" applyProtection="0">
      <alignment vertical="center"/>
    </xf>
    <xf numFmtId="194" fontId="30" fillId="0" borderId="0" applyFont="0" applyFill="0" applyBorder="0" applyAlignment="0" applyProtection="0">
      <alignment vertical="center"/>
    </xf>
    <xf numFmtId="0" fontId="30" fillId="0" borderId="0">
      <alignment vertical="center"/>
    </xf>
    <xf numFmtId="0" fontId="0" fillId="20" borderId="0" applyNumberFormat="0" applyBorder="0" applyAlignment="0" applyProtection="0">
      <alignment vertical="center"/>
    </xf>
    <xf numFmtId="0" fontId="30" fillId="0" borderId="0">
      <alignment vertical="center"/>
    </xf>
    <xf numFmtId="15" fontId="124" fillId="0" borderId="0">
      <alignment vertical="center"/>
    </xf>
    <xf numFmtId="0" fontId="7" fillId="0" borderId="0" applyAlignment="0"/>
    <xf numFmtId="0" fontId="30" fillId="0" borderId="0">
      <alignment vertical="center"/>
    </xf>
    <xf numFmtId="0" fontId="125" fillId="56" borderId="0" applyNumberFormat="0" applyBorder="0" applyAlignment="0" applyProtection="0">
      <alignment vertical="center"/>
    </xf>
    <xf numFmtId="0" fontId="30" fillId="0" borderId="0">
      <alignment vertical="center"/>
    </xf>
    <xf numFmtId="0" fontId="30" fillId="0" borderId="0">
      <alignment vertical="center"/>
    </xf>
    <xf numFmtId="49" fontId="30" fillId="0" borderId="0" applyFont="0" applyFill="0" applyBorder="0" applyAlignment="0" applyProtection="0">
      <alignment vertical="center"/>
    </xf>
    <xf numFmtId="0" fontId="127" fillId="0" borderId="39" applyNumberFormat="0" applyFill="0" applyAlignment="0" applyProtection="0">
      <alignment vertical="center"/>
    </xf>
    <xf numFmtId="200" fontId="0" fillId="0" borderId="0" applyFont="0" applyFill="0" applyBorder="0" applyAlignment="0" applyProtection="0">
      <alignment vertical="center"/>
    </xf>
    <xf numFmtId="0" fontId="0" fillId="0" borderId="0">
      <alignment vertical="center"/>
    </xf>
    <xf numFmtId="0" fontId="69" fillId="66" borderId="0" applyNumberFormat="0" applyBorder="0" applyAlignment="0" applyProtection="0">
      <alignment vertical="center"/>
    </xf>
    <xf numFmtId="0" fontId="30" fillId="0" borderId="0"/>
    <xf numFmtId="0" fontId="120" fillId="0" borderId="0" applyNumberFormat="0" applyFill="0" applyBorder="0" applyAlignment="0" applyProtection="0">
      <alignment vertical="center"/>
    </xf>
    <xf numFmtId="0" fontId="0" fillId="0" borderId="0">
      <alignment vertical="center"/>
    </xf>
    <xf numFmtId="0" fontId="30" fillId="0" borderId="0">
      <alignment vertical="center"/>
    </xf>
    <xf numFmtId="0" fontId="129" fillId="0" borderId="0" applyNumberFormat="0" applyFill="0" applyBorder="0" applyAlignment="0" applyProtection="0">
      <alignment vertical="top"/>
      <protection locked="0"/>
    </xf>
    <xf numFmtId="0" fontId="30" fillId="0" borderId="0">
      <alignment vertical="center"/>
    </xf>
    <xf numFmtId="0" fontId="30" fillId="0" borderId="0">
      <alignment vertical="center"/>
    </xf>
    <xf numFmtId="0" fontId="0" fillId="29" borderId="0" applyNumberFormat="0" applyBorder="0" applyAlignment="0" applyProtection="0">
      <alignment vertical="center"/>
    </xf>
    <xf numFmtId="0" fontId="30" fillId="0" borderId="0" applyFont="0" applyFill="0" applyBorder="0" applyAlignment="0" applyProtection="0">
      <alignment vertical="center"/>
    </xf>
    <xf numFmtId="190" fontId="113" fillId="0" borderId="0">
      <alignment vertical="center"/>
    </xf>
    <xf numFmtId="0" fontId="93" fillId="0" borderId="0" applyNumberFormat="0" applyFill="0" applyBorder="0" applyAlignment="0" applyProtection="0">
      <alignment vertical="center"/>
    </xf>
    <xf numFmtId="196" fontId="30" fillId="0" borderId="0" applyFont="0" applyFill="0" applyProtection="0">
      <alignment vertical="center"/>
    </xf>
    <xf numFmtId="184" fontId="30" fillId="0" borderId="0" applyFont="0" applyFill="0" applyBorder="0" applyAlignment="0" applyProtection="0">
      <alignment vertical="center"/>
    </xf>
    <xf numFmtId="0" fontId="130" fillId="0" borderId="2" applyNumberFormat="0" applyFill="0" applyProtection="0">
      <alignment horizontal="center" vertical="center"/>
    </xf>
    <xf numFmtId="0" fontId="30" fillId="0" borderId="0" applyNumberFormat="0" applyFill="0" applyBorder="0" applyAlignment="0" applyProtection="0">
      <alignment vertical="center"/>
    </xf>
    <xf numFmtId="0" fontId="131" fillId="0" borderId="40" applyNumberFormat="0" applyAlignment="0" applyProtection="0">
      <alignment horizontal="left" vertical="center"/>
    </xf>
    <xf numFmtId="0" fontId="117" fillId="0" borderId="38" applyNumberFormat="0" applyFill="0" applyAlignment="0" applyProtection="0">
      <alignment vertical="center"/>
    </xf>
    <xf numFmtId="0" fontId="69" fillId="22" borderId="0" applyNumberFormat="0" applyBorder="0" applyAlignment="0" applyProtection="0">
      <alignment vertical="center"/>
    </xf>
    <xf numFmtId="37" fontId="132" fillId="0" borderId="0">
      <alignment vertical="center"/>
    </xf>
    <xf numFmtId="0" fontId="131" fillId="0" borderId="10">
      <alignment horizontal="left" vertical="center"/>
    </xf>
    <xf numFmtId="199" fontId="30" fillId="0" borderId="0" applyFont="0" applyFill="0" applyBorder="0" applyAlignment="0" applyProtection="0">
      <alignment vertical="center"/>
    </xf>
    <xf numFmtId="0" fontId="70" fillId="0" borderId="0" applyProtection="0">
      <alignment vertical="center"/>
    </xf>
    <xf numFmtId="0" fontId="67" fillId="59" borderId="0" applyNumberFormat="0" applyBorder="0" applyAlignment="0" applyProtection="0">
      <alignment vertical="center"/>
    </xf>
    <xf numFmtId="0" fontId="69" fillId="9" borderId="0" applyNumberFormat="0" applyBorder="0" applyAlignment="0" applyProtection="0">
      <alignment vertical="center"/>
    </xf>
    <xf numFmtId="0" fontId="67" fillId="9" borderId="0" applyNumberFormat="0" applyBorder="0" applyAlignment="0" applyProtection="0">
      <alignment vertical="center"/>
    </xf>
    <xf numFmtId="0" fontId="69" fillId="24" borderId="0" applyNumberFormat="0" applyBorder="0" applyAlignment="0" applyProtection="0">
      <alignment vertical="center"/>
    </xf>
    <xf numFmtId="0" fontId="30" fillId="0" borderId="0">
      <alignment vertical="center"/>
    </xf>
    <xf numFmtId="0" fontId="69" fillId="65" borderId="0" applyNumberFormat="0" applyBorder="0" applyAlignment="0" applyProtection="0">
      <alignment vertical="center"/>
    </xf>
    <xf numFmtId="0" fontId="119" fillId="0" borderId="37" applyNumberFormat="0" applyFill="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117" fillId="0" borderId="0" applyNumberFormat="0" applyFill="0" applyBorder="0" applyAlignment="0" applyProtection="0">
      <alignment vertical="center"/>
    </xf>
    <xf numFmtId="0" fontId="0" fillId="9" borderId="0" applyNumberFormat="0" applyBorder="0" applyAlignment="0" applyProtection="0">
      <alignment vertical="center"/>
    </xf>
    <xf numFmtId="0" fontId="0" fillId="30" borderId="0" applyNumberFormat="0" applyBorder="0" applyAlignment="0" applyProtection="0">
      <alignment vertical="center"/>
    </xf>
    <xf numFmtId="0" fontId="115" fillId="9" borderId="31">
      <alignment horizontal="left" vertical="center"/>
      <protection locked="0" hidden="1"/>
    </xf>
    <xf numFmtId="0" fontId="0" fillId="22" borderId="0" applyNumberFormat="0" applyBorder="0" applyAlignment="0" applyProtection="0">
      <alignment vertical="center"/>
    </xf>
    <xf numFmtId="0" fontId="30" fillId="0" borderId="0">
      <alignment vertical="center"/>
    </xf>
    <xf numFmtId="0" fontId="126" fillId="0" borderId="0" applyNumberFormat="0" applyFill="0" applyBorder="0" applyAlignment="0" applyProtection="0">
      <alignment vertical="center"/>
    </xf>
    <xf numFmtId="0" fontId="0" fillId="2" borderId="0" applyNumberFormat="0" applyBorder="0" applyAlignment="0" applyProtection="0">
      <alignment vertical="center"/>
    </xf>
    <xf numFmtId="0" fontId="133" fillId="0" borderId="0" applyNumberFormat="0" applyFill="0" applyBorder="0" applyAlignment="0" applyProtection="0">
      <alignment vertical="top"/>
      <protection locked="0"/>
    </xf>
    <xf numFmtId="10" fontId="30" fillId="0" borderId="0" applyFont="0" applyFill="0" applyBorder="0" applyAlignment="0" applyProtection="0">
      <alignment vertical="center"/>
    </xf>
    <xf numFmtId="0" fontId="65" fillId="0" borderId="0">
      <alignment vertical="center"/>
    </xf>
    <xf numFmtId="189" fontId="30" fillId="0" borderId="0" applyFont="0" applyFill="0" applyBorder="0" applyAlignment="0" applyProtection="0">
      <alignment vertical="center"/>
    </xf>
    <xf numFmtId="0" fontId="15" fillId="7" borderId="0" applyNumberFormat="0" applyBorder="0" applyAlignment="0" applyProtection="0">
      <alignment vertical="center"/>
    </xf>
    <xf numFmtId="4" fontId="30" fillId="0" borderId="0" applyFont="0" applyFill="0" applyBorder="0" applyAlignment="0" applyProtection="0">
      <alignment vertical="center"/>
    </xf>
    <xf numFmtId="0" fontId="30" fillId="0" borderId="0">
      <alignment vertical="center"/>
    </xf>
    <xf numFmtId="0" fontId="85" fillId="8" borderId="0" applyNumberFormat="0" applyBorder="0" applyAlignment="0" applyProtection="0">
      <alignment vertical="center"/>
    </xf>
    <xf numFmtId="0" fontId="134" fillId="0" borderId="41" applyNumberFormat="0" applyFill="0" applyAlignment="0" applyProtection="0">
      <alignment vertical="center"/>
    </xf>
    <xf numFmtId="0" fontId="15" fillId="9" borderId="0" applyNumberFormat="0" applyBorder="0" applyAlignment="0" applyProtection="0">
      <alignment vertical="center"/>
    </xf>
    <xf numFmtId="0" fontId="30" fillId="0" borderId="0">
      <alignment vertical="center"/>
    </xf>
    <xf numFmtId="14" fontId="83" fillId="0" borderId="0">
      <alignment horizontal="center" vertical="center" wrapText="1"/>
      <protection locked="0"/>
    </xf>
    <xf numFmtId="0" fontId="30" fillId="0" borderId="0">
      <alignment vertical="center"/>
    </xf>
    <xf numFmtId="3" fontId="30" fillId="0" borderId="0" applyFont="0" applyFill="0" applyBorder="0" applyAlignment="0" applyProtection="0">
      <alignment vertical="center"/>
    </xf>
    <xf numFmtId="0" fontId="30" fillId="0" borderId="0">
      <alignment vertical="center"/>
    </xf>
    <xf numFmtId="40" fontId="107" fillId="33" borderId="31">
      <alignment horizontal="centerContinuous" vertical="center"/>
    </xf>
    <xf numFmtId="0" fontId="15" fillId="25" borderId="0" applyNumberFormat="0" applyBorder="0" applyAlignment="0" applyProtection="0">
      <alignment vertical="center"/>
    </xf>
    <xf numFmtId="0" fontId="102" fillId="0" borderId="0">
      <alignment vertical="center"/>
      <protection locked="0"/>
    </xf>
    <xf numFmtId="0" fontId="30" fillId="0" borderId="0">
      <alignment vertical="center"/>
    </xf>
    <xf numFmtId="206" fontId="113" fillId="0" borderId="0">
      <alignment vertical="center"/>
    </xf>
    <xf numFmtId="0" fontId="30" fillId="0" borderId="0">
      <alignment vertical="center"/>
    </xf>
    <xf numFmtId="0" fontId="95" fillId="0" borderId="0" applyNumberFormat="0" applyFill="0" applyBorder="0" applyAlignment="0" applyProtection="0">
      <alignment vertical="center"/>
    </xf>
    <xf numFmtId="0" fontId="30" fillId="0" borderId="0">
      <alignment vertical="center"/>
    </xf>
    <xf numFmtId="0" fontId="70" fillId="0" borderId="0">
      <alignment vertical="center"/>
    </xf>
    <xf numFmtId="0" fontId="135" fillId="0" borderId="0">
      <alignment vertical="center"/>
    </xf>
    <xf numFmtId="186" fontId="70" fillId="0" borderId="0">
      <alignment vertical="center"/>
    </xf>
    <xf numFmtId="0" fontId="113" fillId="0" borderId="0">
      <alignment vertical="center"/>
    </xf>
    <xf numFmtId="179" fontId="30" fillId="0" borderId="0" applyFont="0" applyFill="0" applyBorder="0" applyAlignment="0" applyProtection="0">
      <alignment vertical="center"/>
    </xf>
    <xf numFmtId="40" fontId="30" fillId="0" borderId="0" applyFont="0" applyFill="0" applyBorder="0" applyAlignment="0" applyProtection="0">
      <alignment vertical="center"/>
    </xf>
    <xf numFmtId="0" fontId="30" fillId="67" borderId="0" applyNumberFormat="0" applyFont="0" applyBorder="0" applyAlignment="0" applyProtection="0">
      <alignment vertical="center"/>
    </xf>
    <xf numFmtId="178" fontId="30" fillId="0" borderId="0" applyFont="0" applyFill="0" applyBorder="0" applyAlignment="0" applyProtection="0">
      <alignment vertical="center"/>
    </xf>
    <xf numFmtId="188" fontId="136" fillId="68" borderId="0">
      <alignment vertical="center"/>
    </xf>
    <xf numFmtId="188" fontId="137" fillId="69" borderId="0">
      <alignment vertical="center"/>
    </xf>
    <xf numFmtId="38" fontId="30" fillId="0" borderId="0" applyFont="0" applyFill="0" applyBorder="0" applyAlignment="0" applyProtection="0">
      <alignment vertical="center"/>
    </xf>
    <xf numFmtId="187" fontId="30" fillId="0" borderId="0" applyFont="0" applyFill="0" applyBorder="0" applyAlignment="0" applyProtection="0">
      <alignment vertical="center"/>
    </xf>
    <xf numFmtId="0" fontId="138" fillId="0" borderId="0">
      <alignment vertical="top"/>
      <protection locked="0"/>
    </xf>
    <xf numFmtId="15" fontId="30" fillId="0" borderId="0" applyFont="0" applyFill="0" applyBorder="0" applyAlignment="0" applyProtection="0">
      <alignment vertical="center"/>
    </xf>
    <xf numFmtId="0" fontId="30" fillId="0" borderId="0">
      <alignment vertical="center"/>
    </xf>
    <xf numFmtId="0" fontId="139" fillId="0" borderId="0">
      <alignment vertical="center"/>
    </xf>
  </cellStyleXfs>
  <cellXfs count="446">
    <xf numFmtId="0" fontId="0" fillId="0" borderId="0" xfId="0"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208" applyFont="1" applyFill="1" applyBorder="1" applyAlignment="1">
      <alignment horizontal="center" vertical="center"/>
    </xf>
    <xf numFmtId="0" fontId="3" fillId="0" borderId="1" xfId="208"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208"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0" xfId="173" applyFont="1" applyFill="1" applyBorder="1" applyAlignment="1">
      <alignment vertical="center"/>
    </xf>
    <xf numFmtId="0" fontId="8" fillId="0" borderId="0" xfId="173" applyFont="1" applyFill="1" applyBorder="1" applyAlignment="1">
      <alignment vertical="center"/>
    </xf>
    <xf numFmtId="0" fontId="9" fillId="0" borderId="0" xfId="221" applyFont="1" applyFill="1" applyBorder="1" applyAlignment="1" applyProtection="1"/>
    <xf numFmtId="0" fontId="7" fillId="0" borderId="0" xfId="173" applyFont="1" applyFill="1" applyBorder="1" applyAlignment="1">
      <alignment vertical="center" wrapText="1"/>
    </xf>
    <xf numFmtId="0" fontId="10" fillId="0" borderId="0" xfId="173" applyNumberFormat="1" applyFont="1" applyFill="1" applyBorder="1" applyAlignment="1" applyProtection="1">
      <alignment horizontal="center" vertical="center"/>
    </xf>
    <xf numFmtId="0" fontId="10" fillId="0" borderId="0" xfId="173" applyNumberFormat="1" applyFont="1" applyFill="1" applyBorder="1" applyAlignment="1" applyProtection="1">
      <alignment horizontal="center" vertical="center" wrapText="1"/>
    </xf>
    <xf numFmtId="0" fontId="0" fillId="0" borderId="0" xfId="173" applyNumberFormat="1" applyFont="1" applyFill="1" applyBorder="1" applyAlignment="1" applyProtection="1">
      <alignment horizontal="left" vertical="center"/>
    </xf>
    <xf numFmtId="0" fontId="11" fillId="0" borderId="1" xfId="196" applyFont="1" applyFill="1" applyBorder="1" applyAlignment="1">
      <alignment horizontal="center" vertical="center" wrapText="1"/>
    </xf>
    <xf numFmtId="0" fontId="12" fillId="0" borderId="1" xfId="196" applyFont="1" applyFill="1" applyBorder="1" applyAlignment="1">
      <alignment horizontal="center" vertical="center" wrapText="1"/>
    </xf>
    <xf numFmtId="0" fontId="13" fillId="0" borderId="3" xfId="221" applyFont="1" applyFill="1" applyBorder="1" applyAlignment="1" applyProtection="1">
      <alignment horizontal="left" vertical="center" wrapText="1"/>
      <protection locked="0"/>
    </xf>
    <xf numFmtId="0" fontId="14" fillId="0" borderId="3" xfId="221" applyFont="1" applyFill="1" applyBorder="1" applyAlignment="1" applyProtection="1">
      <alignment vertical="center"/>
    </xf>
    <xf numFmtId="0" fontId="14" fillId="0" borderId="3" xfId="221" applyFont="1" applyFill="1" applyBorder="1" applyAlignment="1" applyProtection="1">
      <alignment vertical="center" wrapText="1"/>
    </xf>
    <xf numFmtId="0" fontId="14" fillId="0" borderId="3" xfId="221" applyFont="1" applyFill="1" applyBorder="1" applyAlignment="1" applyProtection="1">
      <alignment vertical="top" wrapText="1"/>
      <protection locked="0"/>
    </xf>
    <xf numFmtId="0" fontId="13" fillId="0" borderId="4" xfId="221" applyFont="1" applyFill="1" applyBorder="1" applyAlignment="1" applyProtection="1">
      <alignment horizontal="left" vertical="center" wrapText="1"/>
      <protection locked="0"/>
    </xf>
    <xf numFmtId="49" fontId="0" fillId="0" borderId="1" xfId="126" applyNumberFormat="1" applyFont="1" applyFill="1" applyBorder="1" applyAlignment="1">
      <alignment horizontal="left" vertical="center" wrapText="1"/>
    </xf>
    <xf numFmtId="49" fontId="15" fillId="0" borderId="1" xfId="126" applyNumberFormat="1" applyFont="1" applyFill="1" applyBorder="1" applyAlignment="1">
      <alignment horizontal="left" vertical="center"/>
    </xf>
    <xf numFmtId="0" fontId="14" fillId="0" borderId="5" xfId="221" applyFont="1" applyFill="1" applyBorder="1" applyAlignment="1" applyProtection="1">
      <alignment vertical="center"/>
    </xf>
    <xf numFmtId="49" fontId="15" fillId="0" borderId="1" xfId="126" applyNumberFormat="1" applyFont="1" applyFill="1" applyBorder="1" applyAlignment="1">
      <alignment horizontal="left" vertical="center" wrapText="1"/>
    </xf>
    <xf numFmtId="0" fontId="14" fillId="0" borderId="6" xfId="221" applyFont="1" applyFill="1" applyBorder="1" applyAlignment="1" applyProtection="1">
      <alignment vertical="center"/>
    </xf>
    <xf numFmtId="0" fontId="9" fillId="0" borderId="3" xfId="221" applyFont="1" applyFill="1" applyBorder="1" applyAlignment="1" applyProtection="1">
      <alignment wrapText="1"/>
    </xf>
    <xf numFmtId="0" fontId="13" fillId="0" borderId="3" xfId="221" applyFont="1" applyFill="1" applyBorder="1" applyAlignment="1" applyProtection="1">
      <alignment horizontal="left" vertical="center" wrapText="1"/>
    </xf>
    <xf numFmtId="0" fontId="13" fillId="0" borderId="4" xfId="221" applyFont="1" applyFill="1" applyBorder="1" applyAlignment="1" applyProtection="1">
      <alignment horizontal="center" vertical="center" wrapText="1"/>
      <protection locked="0"/>
    </xf>
    <xf numFmtId="0" fontId="14" fillId="0" borderId="5" xfId="221" applyFont="1" applyFill="1" applyBorder="1" applyAlignment="1" applyProtection="1">
      <alignment horizontal="center" vertical="center"/>
    </xf>
    <xf numFmtId="0" fontId="14" fillId="0" borderId="6" xfId="221" applyFont="1" applyFill="1" applyBorder="1" applyAlignment="1" applyProtection="1">
      <alignment horizontal="center" vertical="center"/>
    </xf>
    <xf numFmtId="0" fontId="14" fillId="0" borderId="4" xfId="221" applyFont="1" applyFill="1" applyBorder="1" applyAlignment="1" applyProtection="1">
      <alignment horizontal="center" vertical="center" wrapText="1"/>
    </xf>
    <xf numFmtId="0" fontId="13" fillId="0" borderId="5" xfId="221" applyFont="1" applyFill="1" applyBorder="1" applyAlignment="1" applyProtection="1">
      <alignment horizontal="center" vertical="center" wrapText="1"/>
      <protection locked="0"/>
    </xf>
    <xf numFmtId="0" fontId="14" fillId="0" borderId="5" xfId="221" applyFont="1" applyFill="1" applyBorder="1" applyAlignment="1" applyProtection="1">
      <alignment horizontal="center" vertical="center" wrapText="1"/>
    </xf>
    <xf numFmtId="0" fontId="14" fillId="0" borderId="3" xfId="221" applyFont="1" applyFill="1" applyBorder="1" applyAlignment="1" applyProtection="1">
      <alignment vertical="top"/>
      <protection locked="0"/>
    </xf>
    <xf numFmtId="0" fontId="9" fillId="0" borderId="3" xfId="221" applyFont="1" applyFill="1" applyBorder="1" applyAlignment="1" applyProtection="1"/>
    <xf numFmtId="0" fontId="13" fillId="0" borderId="3" xfId="221" applyFont="1" applyFill="1" applyBorder="1" applyAlignment="1" applyProtection="1">
      <alignment vertical="center" wrapText="1"/>
      <protection locked="0"/>
    </xf>
    <xf numFmtId="0" fontId="13" fillId="0" borderId="3" xfId="221" applyFont="1" applyFill="1" applyBorder="1" applyAlignment="1" applyProtection="1">
      <alignment horizontal="center" vertical="center" wrapText="1"/>
      <protection locked="0"/>
    </xf>
    <xf numFmtId="0" fontId="13" fillId="0" borderId="3" xfId="221" applyFont="1" applyFill="1" applyBorder="1" applyAlignment="1" applyProtection="1">
      <alignment horizontal="center" vertical="center"/>
      <protection locked="0"/>
    </xf>
    <xf numFmtId="0" fontId="13" fillId="0" borderId="3" xfId="221" applyFont="1" applyFill="1" applyBorder="1" applyAlignment="1" applyProtection="1">
      <alignment horizontal="center" vertical="center"/>
    </xf>
    <xf numFmtId="0" fontId="14" fillId="0" borderId="5" xfId="221" applyFont="1" applyFill="1" applyBorder="1" applyAlignment="1" applyProtection="1">
      <alignment vertical="center" wrapText="1"/>
    </xf>
    <xf numFmtId="0" fontId="14" fillId="0" borderId="6" xfId="221" applyFont="1" applyFill="1" applyBorder="1" applyAlignment="1" applyProtection="1">
      <alignment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85" fontId="22" fillId="0" borderId="1" xfId="0" applyNumberFormat="1" applyFont="1" applyFill="1" applyBorder="1" applyAlignment="1">
      <alignment horizontal="left" vertical="center" wrapText="1"/>
    </xf>
    <xf numFmtId="185" fontId="22"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0" fontId="21" fillId="0" borderId="1" xfId="0" applyFont="1" applyFill="1" applyBorder="1" applyAlignment="1">
      <alignment vertical="center"/>
    </xf>
    <xf numFmtId="183" fontId="22" fillId="0" borderId="1" xfId="0" applyNumberFormat="1" applyFont="1" applyFill="1" applyBorder="1" applyAlignment="1">
      <alignment horizontal="right" vertical="center" wrapText="1"/>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xf>
    <xf numFmtId="0" fontId="2"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4" fontId="26"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wrapText="1"/>
    </xf>
    <xf numFmtId="0" fontId="23" fillId="0" borderId="0" xfId="0" applyFont="1" applyFill="1" applyBorder="1" applyAlignment="1">
      <alignment vertical="center" wrapText="1"/>
    </xf>
    <xf numFmtId="0" fontId="20" fillId="0" borderId="0" xfId="0" applyFont="1" applyFill="1" applyBorder="1" applyAlignment="1">
      <alignment vertical="center" wrapText="1"/>
    </xf>
    <xf numFmtId="0" fontId="22" fillId="0" borderId="0" xfId="0" applyFont="1" applyFill="1" applyBorder="1" applyAlignment="1">
      <alignment vertical="center" wrapText="1"/>
    </xf>
    <xf numFmtId="0" fontId="27" fillId="0" borderId="1" xfId="0" applyFont="1" applyFill="1" applyBorder="1" applyAlignment="1">
      <alignment vertical="center" wrapText="1"/>
    </xf>
    <xf numFmtId="4" fontId="26" fillId="0" borderId="1" xfId="0" applyNumberFormat="1"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20" fillId="0" borderId="0" xfId="0" applyFont="1" applyFill="1" applyBorder="1" applyAlignment="1">
      <alignment horizontal="right" vertical="center" wrapText="1"/>
    </xf>
    <xf numFmtId="0" fontId="26" fillId="0" borderId="1" xfId="0" applyFont="1" applyFill="1" applyBorder="1" applyAlignment="1">
      <alignment vertical="center" wrapText="1"/>
    </xf>
    <xf numFmtId="0" fontId="29" fillId="0" borderId="0"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2" fillId="0" borderId="0" xfId="150" applyNumberFormat="1" applyFont="1" applyFill="1" applyAlignment="1" applyProtection="1">
      <alignment horizontal="center" vertical="center" wrapText="1"/>
    </xf>
    <xf numFmtId="0" fontId="20" fillId="0" borderId="7" xfId="0" applyFont="1" applyFill="1" applyBorder="1" applyAlignment="1">
      <alignment horizontal="right"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205" fontId="27" fillId="0" borderId="1" xfId="0" applyNumberFormat="1" applyFont="1" applyFill="1" applyBorder="1" applyAlignment="1">
      <alignment vertical="center" wrapText="1"/>
    </xf>
    <xf numFmtId="0" fontId="30" fillId="0" borderId="0" xfId="150" applyFill="1" applyAlignment="1"/>
    <xf numFmtId="0" fontId="30" fillId="0" borderId="0" xfId="150" applyFill="1" applyAlignment="1">
      <alignment horizontal="right" vertical="center"/>
    </xf>
    <xf numFmtId="0" fontId="2" fillId="0" borderId="0" xfId="150" applyNumberFormat="1" applyFont="1" applyFill="1" applyAlignment="1" applyProtection="1">
      <alignment horizontal="right" vertical="center" wrapText="1"/>
    </xf>
    <xf numFmtId="0" fontId="31" fillId="0" borderId="0" xfId="150" applyNumberFormat="1" applyFont="1" applyFill="1" applyAlignment="1" applyProtection="1">
      <alignment horizontal="left" vertical="center" wrapText="1"/>
    </xf>
    <xf numFmtId="0" fontId="12" fillId="0" borderId="0" xfId="210" applyFont="1" applyFill="1" applyAlignment="1" applyProtection="1">
      <alignment horizontal="left" vertical="center"/>
    </xf>
    <xf numFmtId="193" fontId="32" fillId="0" borderId="0" xfId="210" applyNumberFormat="1" applyFont="1" applyFill="1" applyAlignment="1">
      <alignment horizontal="right" vertical="center"/>
    </xf>
    <xf numFmtId="0" fontId="32" fillId="0" borderId="0" xfId="210" applyFont="1" applyFill="1" applyAlignment="1">
      <alignment horizontal="right" vertical="center"/>
    </xf>
    <xf numFmtId="203" fontId="32" fillId="0" borderId="0" xfId="210" applyNumberFormat="1" applyFont="1" applyFill="1" applyBorder="1" applyAlignment="1" applyProtection="1">
      <alignment horizontal="right"/>
    </xf>
    <xf numFmtId="0" fontId="24" fillId="0" borderId="1" xfId="135" applyFont="1" applyFill="1" applyBorder="1" applyAlignment="1">
      <alignment horizontal="distributed" vertical="center" wrapText="1" indent="3"/>
    </xf>
    <xf numFmtId="180" fontId="24" fillId="0" borderId="1" xfId="141" applyNumberFormat="1" applyFont="1" applyBorder="1" applyAlignment="1">
      <alignment horizontal="center" vertical="center" wrapText="1"/>
    </xf>
    <xf numFmtId="180" fontId="24" fillId="0" borderId="8" xfId="141" applyNumberFormat="1" applyFont="1" applyBorder="1" applyAlignment="1">
      <alignment horizontal="center" vertical="center" wrapText="1"/>
    </xf>
    <xf numFmtId="49" fontId="33" fillId="0" borderId="12" xfId="0" applyNumberFormat="1" applyFont="1" applyFill="1" applyBorder="1" applyAlignment="1">
      <alignment horizontal="left" vertical="center" wrapText="1"/>
    </xf>
    <xf numFmtId="192" fontId="33" fillId="0" borderId="1" xfId="0" applyNumberFormat="1" applyFont="1" applyFill="1" applyBorder="1" applyAlignment="1">
      <alignment horizontal="right" vertical="center" wrapText="1"/>
    </xf>
    <xf numFmtId="192" fontId="24" fillId="0" borderId="1" xfId="204" applyNumberFormat="1" applyFont="1" applyFill="1" applyBorder="1" applyAlignment="1">
      <alignment horizontal="right" vertical="center" wrapText="1"/>
    </xf>
    <xf numFmtId="177" fontId="33" fillId="2" borderId="1" xfId="153" applyNumberFormat="1" applyFont="1" applyFill="1" applyBorder="1" applyAlignment="1">
      <alignment horizontal="right" vertical="center"/>
    </xf>
    <xf numFmtId="49" fontId="29" fillId="0" borderId="12" xfId="0" applyNumberFormat="1" applyFont="1" applyFill="1" applyBorder="1" applyAlignment="1">
      <alignment horizontal="left" vertical="center" wrapText="1"/>
    </xf>
    <xf numFmtId="192" fontId="29" fillId="0" borderId="1" xfId="0" applyNumberFormat="1" applyFont="1" applyFill="1" applyBorder="1" applyAlignment="1">
      <alignment horizontal="right" vertical="center" wrapText="1"/>
    </xf>
    <xf numFmtId="192" fontId="29" fillId="0" borderId="1" xfId="145" applyNumberFormat="1" applyFont="1" applyBorder="1" applyAlignment="1">
      <alignment horizontal="right" vertical="center" wrapText="1"/>
    </xf>
    <xf numFmtId="177" fontId="29" fillId="2" borderId="1" xfId="153" applyNumberFormat="1" applyFont="1" applyFill="1" applyBorder="1" applyAlignment="1">
      <alignment horizontal="right" vertical="center"/>
    </xf>
    <xf numFmtId="0" fontId="29" fillId="0" borderId="1" xfId="126" applyNumberFormat="1" applyFont="1" applyFill="1" applyBorder="1" applyAlignment="1" applyProtection="1">
      <alignment horizontal="left" vertical="center" wrapText="1"/>
    </xf>
    <xf numFmtId="192" fontId="29" fillId="0" borderId="12" xfId="0" applyNumberFormat="1" applyFont="1" applyFill="1" applyBorder="1" applyAlignment="1">
      <alignment horizontal="right" vertical="center" wrapText="1"/>
    </xf>
    <xf numFmtId="192" fontId="33" fillId="0" borderId="12" xfId="0" applyNumberFormat="1" applyFont="1" applyFill="1" applyBorder="1" applyAlignment="1">
      <alignment horizontal="right" vertical="center" wrapText="1"/>
    </xf>
    <xf numFmtId="192" fontId="26" fillId="0" borderId="1" xfId="204" applyNumberFormat="1" applyFont="1" applyFill="1" applyBorder="1" applyAlignment="1">
      <alignment horizontal="right" vertical="center" wrapText="1"/>
    </xf>
    <xf numFmtId="192" fontId="29" fillId="0" borderId="13" xfId="126" applyNumberFormat="1" applyFont="1" applyFill="1" applyBorder="1" applyAlignment="1">
      <alignment horizontal="right" vertical="center"/>
    </xf>
    <xf numFmtId="49" fontId="33" fillId="0" borderId="12" xfId="0" applyNumberFormat="1" applyFont="1" applyFill="1" applyBorder="1" applyAlignment="1">
      <alignment horizontal="center" vertical="center" wrapText="1"/>
    </xf>
    <xf numFmtId="0" fontId="34" fillId="0" borderId="0" xfId="126" applyNumberFormat="1" applyFont="1" applyFill="1" applyBorder="1" applyAlignment="1">
      <alignment vertical="center"/>
    </xf>
    <xf numFmtId="49" fontId="29" fillId="0" borderId="14" xfId="0" applyNumberFormat="1" applyFont="1" applyFill="1" applyBorder="1" applyAlignment="1">
      <alignment horizontal="left" vertical="center" wrapText="1"/>
    </xf>
    <xf numFmtId="192" fontId="29" fillId="0" borderId="14" xfId="0" applyNumberFormat="1" applyFont="1" applyFill="1" applyBorder="1" applyAlignment="1">
      <alignment horizontal="right" vertical="center" wrapText="1"/>
    </xf>
    <xf numFmtId="177" fontId="29" fillId="2" borderId="8" xfId="153" applyNumberFormat="1" applyFont="1" applyFill="1" applyBorder="1" applyAlignment="1">
      <alignment horizontal="right" vertical="center"/>
    </xf>
    <xf numFmtId="0" fontId="33" fillId="0" borderId="1" xfId="126" applyNumberFormat="1" applyFont="1" applyFill="1" applyBorder="1" applyAlignment="1" applyProtection="1">
      <alignment horizontal="left" vertical="center" wrapText="1"/>
    </xf>
    <xf numFmtId="49" fontId="29" fillId="0" borderId="1" xfId="0" applyNumberFormat="1" applyFont="1" applyFill="1" applyBorder="1" applyAlignment="1">
      <alignment vertical="center" wrapText="1"/>
    </xf>
    <xf numFmtId="192" fontId="29" fillId="0" borderId="1" xfId="126" applyNumberFormat="1" applyFont="1" applyFill="1" applyBorder="1" applyAlignment="1">
      <alignment horizontal="right" vertical="center"/>
    </xf>
    <xf numFmtId="49" fontId="33" fillId="0" borderId="1" xfId="0" applyNumberFormat="1" applyFont="1" applyFill="1" applyBorder="1" applyAlignment="1">
      <alignment horizontal="center" vertical="center" wrapText="1"/>
    </xf>
    <xf numFmtId="0" fontId="30" fillId="0" borderId="0" xfId="206" applyAlignment="1"/>
    <xf numFmtId="0" fontId="30" fillId="0" borderId="0" xfId="206" applyFill="1" applyAlignment="1"/>
    <xf numFmtId="0" fontId="2" fillId="0" borderId="0" xfId="206" applyNumberFormat="1" applyFont="1" applyFill="1" applyAlignment="1" applyProtection="1">
      <alignment horizontal="center" vertical="center" wrapText="1"/>
    </xf>
    <xf numFmtId="0" fontId="31" fillId="0" borderId="0" xfId="206" applyNumberFormat="1" applyFont="1" applyFill="1" applyAlignment="1" applyProtection="1">
      <alignment horizontal="left" vertical="center" wrapText="1"/>
    </xf>
    <xf numFmtId="0" fontId="27" fillId="0" borderId="0" xfId="206" applyFont="1" applyFill="1" applyAlignment="1" applyProtection="1">
      <alignment horizontal="left" vertical="center"/>
    </xf>
    <xf numFmtId="193" fontId="27" fillId="0" borderId="0" xfId="206" applyNumberFormat="1" applyFont="1" applyFill="1" applyAlignment="1" applyProtection="1">
      <alignment horizontal="right"/>
    </xf>
    <xf numFmtId="0" fontId="26" fillId="0" borderId="0" xfId="206" applyFont="1" applyFill="1" applyAlignment="1">
      <alignment vertical="center"/>
    </xf>
    <xf numFmtId="0" fontId="27" fillId="0" borderId="0" xfId="206" applyFont="1" applyFill="1" applyAlignment="1">
      <alignment horizontal="right" vertical="center"/>
    </xf>
    <xf numFmtId="0" fontId="25" fillId="0" borderId="1" xfId="135" applyFont="1" applyFill="1" applyBorder="1" applyAlignment="1">
      <alignment horizontal="distributed" vertical="center" wrapText="1" indent="3"/>
    </xf>
    <xf numFmtId="180" fontId="25" fillId="0" borderId="1" xfId="141" applyNumberFormat="1" applyFont="1" applyBorder="1" applyAlignment="1">
      <alignment horizontal="center" vertical="center" wrapText="1"/>
    </xf>
    <xf numFmtId="49" fontId="33" fillId="0" borderId="12" xfId="0" applyNumberFormat="1" applyFont="1" applyFill="1" applyBorder="1" applyAlignment="1">
      <alignment vertical="center" wrapText="1"/>
    </xf>
    <xf numFmtId="192" fontId="24" fillId="0" borderId="1" xfId="152" applyNumberFormat="1" applyFont="1" applyFill="1" applyBorder="1" applyAlignment="1" applyProtection="1">
      <alignment horizontal="right" vertical="center"/>
    </xf>
    <xf numFmtId="192" fontId="33" fillId="0" borderId="1" xfId="71" applyNumberFormat="1" applyFont="1" applyBorder="1" applyAlignment="1">
      <alignment horizontal="right" vertical="center" wrapText="1"/>
    </xf>
    <xf numFmtId="177" fontId="33" fillId="3" borderId="1" xfId="153" applyNumberFormat="1" applyFont="1" applyFill="1" applyBorder="1" applyAlignment="1">
      <alignment horizontal="right" vertical="center"/>
    </xf>
    <xf numFmtId="49" fontId="29" fillId="0" borderId="12" xfId="0" applyNumberFormat="1" applyFont="1" applyFill="1" applyBorder="1" applyAlignment="1">
      <alignment vertical="center" wrapText="1"/>
    </xf>
    <xf numFmtId="192" fontId="26" fillId="0" borderId="1" xfId="152" applyNumberFormat="1" applyFont="1" applyFill="1" applyBorder="1" applyAlignment="1" applyProtection="1">
      <alignment horizontal="right" vertical="center"/>
    </xf>
    <xf numFmtId="192" fontId="29" fillId="0" borderId="1" xfId="71" applyNumberFormat="1" applyFont="1" applyBorder="1" applyAlignment="1">
      <alignment horizontal="right" vertical="center" wrapText="1"/>
    </xf>
    <xf numFmtId="177" fontId="29" fillId="3" borderId="1" xfId="153" applyNumberFormat="1" applyFont="1" applyFill="1" applyBorder="1" applyAlignment="1">
      <alignment horizontal="right" vertical="center"/>
    </xf>
    <xf numFmtId="192" fontId="35" fillId="0" borderId="1" xfId="0" applyNumberFormat="1" applyFont="1" applyFill="1" applyBorder="1" applyAlignment="1">
      <alignment vertical="center"/>
    </xf>
    <xf numFmtId="49" fontId="26" fillId="0" borderId="12" xfId="0" applyNumberFormat="1" applyFont="1" applyFill="1" applyBorder="1" applyAlignment="1">
      <alignment vertical="center" wrapText="1"/>
    </xf>
    <xf numFmtId="192" fontId="29" fillId="0" borderId="15" xfId="0" applyNumberFormat="1" applyFont="1" applyFill="1" applyBorder="1" applyAlignment="1">
      <alignment horizontal="right" vertical="center" wrapText="1"/>
    </xf>
    <xf numFmtId="192" fontId="29" fillId="0" borderId="8" xfId="0" applyNumberFormat="1" applyFont="1" applyFill="1" applyBorder="1" applyAlignment="1">
      <alignment horizontal="right" vertical="center" wrapText="1"/>
    </xf>
    <xf numFmtId="49" fontId="33" fillId="0" borderId="1" xfId="0" applyNumberFormat="1" applyFont="1" applyFill="1" applyBorder="1" applyAlignment="1">
      <alignment horizontal="left" vertical="center" wrapText="1"/>
    </xf>
    <xf numFmtId="0" fontId="30" fillId="0" borderId="0" xfId="200" applyAlignment="1"/>
    <xf numFmtId="0" fontId="30" fillId="0" borderId="0" xfId="200" applyFill="1" applyAlignment="1"/>
    <xf numFmtId="0" fontId="2" fillId="0" borderId="0" xfId="200" applyNumberFormat="1" applyFont="1" applyFill="1" applyAlignment="1" applyProtection="1">
      <alignment horizontal="center" vertical="center" wrapText="1"/>
    </xf>
    <xf numFmtId="0" fontId="31" fillId="0" borderId="0" xfId="200" applyNumberFormat="1" applyFont="1" applyFill="1" applyAlignment="1" applyProtection="1">
      <alignment horizontal="left" vertical="center" wrapText="1"/>
    </xf>
    <xf numFmtId="0" fontId="12" fillId="0" borderId="0" xfId="183" applyFont="1" applyAlignment="1" applyProtection="1">
      <alignment horizontal="left" vertical="center"/>
    </xf>
    <xf numFmtId="0" fontId="32" fillId="0" borderId="0" xfId="183" applyFont="1" applyAlignment="1"/>
    <xf numFmtId="205" fontId="32" fillId="0" borderId="0" xfId="183" applyNumberFormat="1" applyFont="1" applyAlignment="1"/>
    <xf numFmtId="203" fontId="36" fillId="0" borderId="0" xfId="183" applyNumberFormat="1" applyFont="1" applyFill="1" applyBorder="1" applyAlignment="1" applyProtection="1">
      <alignment horizontal="right"/>
    </xf>
    <xf numFmtId="180" fontId="25" fillId="0" borderId="8" xfId="141" applyNumberFormat="1" applyFont="1" applyBorder="1" applyAlignment="1">
      <alignment horizontal="center" vertical="center" wrapText="1"/>
    </xf>
    <xf numFmtId="0" fontId="30" fillId="0" borderId="0" xfId="200" applyAlignment="1">
      <alignment vertical="center"/>
    </xf>
    <xf numFmtId="0" fontId="37" fillId="0" borderId="0" xfId="200" applyFont="1" applyAlignment="1"/>
    <xf numFmtId="0" fontId="30" fillId="0" borderId="0" xfId="200" applyFont="1" applyAlignment="1"/>
    <xf numFmtId="0" fontId="27" fillId="0" borderId="0" xfId="200" applyFont="1" applyFill="1" applyAlignment="1" applyProtection="1">
      <alignment horizontal="left" vertical="center"/>
    </xf>
    <xf numFmtId="4" fontId="27" fillId="0" borderId="0" xfId="200" applyNumberFormat="1" applyFont="1" applyFill="1" applyAlignment="1" applyProtection="1">
      <alignment horizontal="right" vertical="center"/>
    </xf>
    <xf numFmtId="205" fontId="26" fillId="0" borderId="0" xfId="200" applyNumberFormat="1" applyFont="1" applyFill="1" applyAlignment="1">
      <alignment vertical="center"/>
    </xf>
    <xf numFmtId="0" fontId="27" fillId="0" borderId="0" xfId="200" applyFont="1" applyFill="1" applyAlignment="1">
      <alignment horizontal="right" vertical="center"/>
    </xf>
    <xf numFmtId="0" fontId="30" fillId="0" borderId="0" xfId="141">
      <alignment vertical="center"/>
    </xf>
    <xf numFmtId="0" fontId="8" fillId="0" borderId="0" xfId="141" applyFont="1" applyAlignment="1">
      <alignment horizontal="center" vertical="center" wrapText="1"/>
    </xf>
    <xf numFmtId="0" fontId="30" fillId="0" borderId="0" xfId="141" applyFill="1">
      <alignment vertical="center"/>
    </xf>
    <xf numFmtId="0" fontId="1" fillId="0" borderId="0" xfId="0" applyFont="1" applyFill="1" applyAlignment="1">
      <alignment vertical="center"/>
    </xf>
    <xf numFmtId="0" fontId="38" fillId="0" borderId="0" xfId="223" applyFont="1" applyAlignment="1">
      <alignment horizontal="center" vertical="center" shrinkToFit="1"/>
    </xf>
    <xf numFmtId="0" fontId="10" fillId="0" borderId="0" xfId="223" applyFont="1" applyAlignment="1">
      <alignment horizontal="center" vertical="center" shrinkToFit="1"/>
    </xf>
    <xf numFmtId="0" fontId="39" fillId="0" borderId="0" xfId="149" applyFont="1" applyFill="1" applyBorder="1" applyAlignment="1">
      <alignment horizontal="left" vertical="center" wrapText="1"/>
    </xf>
    <xf numFmtId="0" fontId="12" fillId="0" borderId="0" xfId="0" applyFont="1" applyFill="1" applyAlignment="1">
      <alignment horizontal="right"/>
    </xf>
    <xf numFmtId="0" fontId="25" fillId="0" borderId="1" xfId="133" applyFont="1" applyBorder="1" applyAlignment="1">
      <alignment horizontal="center" vertical="center"/>
    </xf>
    <xf numFmtId="49" fontId="25" fillId="0" borderId="1" xfId="0" applyNumberFormat="1" applyFont="1" applyFill="1" applyBorder="1" applyAlignment="1" applyProtection="1">
      <alignment vertical="center" wrapText="1"/>
    </xf>
    <xf numFmtId="192" fontId="27" fillId="0" borderId="1" xfId="20" applyNumberFormat="1" applyFont="1" applyBorder="1" applyAlignment="1">
      <alignment horizontal="right" vertical="center" wrapText="1"/>
    </xf>
    <xf numFmtId="0" fontId="27" fillId="0" borderId="1" xfId="192"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Fill="1" applyBorder="1" applyAlignment="1">
      <alignment horizontal="center" vertical="center"/>
    </xf>
    <xf numFmtId="192" fontId="25" fillId="0" borderId="1" xfId="141" applyNumberFormat="1" applyFont="1" applyFill="1" applyBorder="1">
      <alignment vertical="center"/>
    </xf>
    <xf numFmtId="0" fontId="40" fillId="0" borderId="0" xfId="223" applyFont="1" applyAlignment="1">
      <alignment horizontal="center" vertical="center" shrinkToFit="1"/>
    </xf>
    <xf numFmtId="0" fontId="27" fillId="0" borderId="0" xfId="223" applyFont="1" applyAlignment="1">
      <alignment horizontal="left" vertical="center" wrapText="1"/>
    </xf>
    <xf numFmtId="0" fontId="27" fillId="0" borderId="0" xfId="223" applyFont="1" applyBorder="1" applyAlignment="1">
      <alignment horizontal="left" vertical="center" wrapText="1"/>
    </xf>
    <xf numFmtId="0" fontId="37" fillId="0" borderId="1" xfId="141" applyFont="1" applyFill="1" applyBorder="1">
      <alignment vertical="center"/>
    </xf>
    <xf numFmtId="0" fontId="0" fillId="0" borderId="0" xfId="0" applyFill="1" applyAlignment="1"/>
    <xf numFmtId="0" fontId="10" fillId="0" borderId="0" xfId="198" applyFont="1" applyFill="1" applyAlignment="1">
      <alignment horizontal="center" vertical="center" shrinkToFit="1"/>
    </xf>
    <xf numFmtId="0" fontId="12" fillId="0" borderId="0" xfId="198" applyFont="1" applyFill="1" applyAlignment="1">
      <alignment horizontal="left" vertical="center" wrapText="1"/>
    </xf>
    <xf numFmtId="180" fontId="27" fillId="0" borderId="0" xfId="135" applyNumberFormat="1" applyFont="1" applyFill="1" applyBorder="1" applyAlignment="1">
      <alignment horizontal="right" vertical="center"/>
    </xf>
    <xf numFmtId="180" fontId="25" fillId="0" borderId="1" xfId="141" applyNumberFormat="1" applyFont="1" applyFill="1" applyBorder="1" applyAlignment="1">
      <alignment horizontal="center" vertical="center" wrapText="1"/>
    </xf>
    <xf numFmtId="0" fontId="12" fillId="0" borderId="1" xfId="126" applyFont="1" applyFill="1" applyBorder="1" applyAlignment="1">
      <alignment vertical="center"/>
    </xf>
    <xf numFmtId="192" fontId="12" fillId="0" borderId="1" xfId="126" applyNumberFormat="1" applyFont="1" applyFill="1" applyBorder="1" applyAlignment="1">
      <alignment horizontal="right" vertical="center"/>
    </xf>
    <xf numFmtId="177" fontId="12" fillId="0" borderId="1" xfId="140" applyNumberFormat="1" applyFont="1" applyFill="1" applyBorder="1" applyAlignment="1">
      <alignment horizontal="right" vertical="center"/>
    </xf>
    <xf numFmtId="0" fontId="11" fillId="0" borderId="1" xfId="126" applyFont="1" applyFill="1" applyBorder="1" applyAlignment="1">
      <alignment horizontal="center" vertical="center"/>
    </xf>
    <xf numFmtId="192" fontId="11" fillId="0" borderId="1" xfId="126" applyNumberFormat="1" applyFont="1" applyFill="1" applyBorder="1" applyAlignment="1">
      <alignment vertical="center"/>
    </xf>
    <xf numFmtId="177" fontId="11" fillId="0" borderId="1" xfId="140" applyNumberFormat="1" applyFont="1" applyFill="1" applyBorder="1" applyAlignment="1">
      <alignment horizontal="right" vertical="center"/>
    </xf>
    <xf numFmtId="192" fontId="12" fillId="0" borderId="1" xfId="126" applyNumberFormat="1" applyFont="1" applyFill="1" applyBorder="1" applyAlignment="1">
      <alignment vertical="center"/>
    </xf>
    <xf numFmtId="0" fontId="30" fillId="0" borderId="0" xfId="192" applyAlignment="1"/>
    <xf numFmtId="0" fontId="30" fillId="0" borderId="0" xfId="192" applyFill="1" applyAlignment="1"/>
    <xf numFmtId="0" fontId="10" fillId="0" borderId="0" xfId="198" applyFont="1" applyAlignment="1">
      <alignment horizontal="center" vertical="center" shrinkToFit="1"/>
    </xf>
    <xf numFmtId="0" fontId="12" fillId="0" borderId="0" xfId="198" applyFont="1" applyAlignment="1">
      <alignment horizontal="left" vertical="center" wrapText="1"/>
    </xf>
    <xf numFmtId="0" fontId="27" fillId="0" borderId="0" xfId="192" applyFont="1" applyAlignment="1">
      <alignment horizontal="right"/>
    </xf>
    <xf numFmtId="0" fontId="41" fillId="0" borderId="1" xfId="126" applyFont="1" applyFill="1" applyBorder="1" applyAlignment="1">
      <alignment vertical="center"/>
    </xf>
    <xf numFmtId="192" fontId="41" fillId="0" borderId="1" xfId="126" applyNumberFormat="1" applyFont="1" applyFill="1" applyBorder="1" applyAlignment="1">
      <alignment horizontal="right" vertical="center"/>
    </xf>
    <xf numFmtId="0" fontId="27" fillId="0" borderId="0" xfId="192" applyFont="1" applyFill="1" applyAlignment="1"/>
    <xf numFmtId="0" fontId="27" fillId="0" borderId="0" xfId="192" applyFont="1" applyFill="1" applyAlignment="1">
      <alignment horizontal="right"/>
    </xf>
    <xf numFmtId="203" fontId="27" fillId="0" borderId="0" xfId="150" applyNumberFormat="1" applyFont="1" applyFill="1" applyBorder="1" applyAlignment="1" applyProtection="1">
      <alignment horizontal="left" vertical="center"/>
    </xf>
    <xf numFmtId="0" fontId="27" fillId="0" borderId="0" xfId="192" applyFont="1" applyFill="1" applyBorder="1" applyAlignment="1">
      <alignment vertical="center"/>
    </xf>
    <xf numFmtId="0" fontId="27" fillId="0" borderId="0" xfId="192" applyFont="1" applyFill="1" applyAlignment="1">
      <alignment vertical="center"/>
    </xf>
    <xf numFmtId="203" fontId="32" fillId="0" borderId="0" xfId="150" applyNumberFormat="1" applyFont="1" applyFill="1" applyBorder="1" applyAlignment="1" applyProtection="1">
      <alignment horizontal="right" vertical="center"/>
    </xf>
    <xf numFmtId="0" fontId="42" fillId="0" borderId="0" xfId="0" applyFont="1" applyAlignment="1"/>
    <xf numFmtId="0" fontId="43" fillId="0" borderId="0" xfId="149" applyFont="1" applyFill="1" applyAlignment="1">
      <alignment horizontal="center" vertical="center"/>
    </xf>
    <xf numFmtId="0" fontId="27" fillId="0" borderId="0" xfId="149" applyFont="1" applyFill="1" applyAlignment="1">
      <alignment horizontal="left" vertical="center" wrapText="1"/>
    </xf>
    <xf numFmtId="0" fontId="12" fillId="0" borderId="0" xfId="0" applyFont="1" applyFill="1" applyAlignment="1">
      <alignment vertical="center"/>
    </xf>
    <xf numFmtId="0" fontId="12" fillId="0" borderId="1" xfId="0" applyFont="1" applyFill="1" applyBorder="1" applyAlignment="1">
      <alignment horizontal="left" vertical="center" wrapText="1"/>
    </xf>
    <xf numFmtId="192" fontId="27"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192" fontId="25" fillId="0" borderId="1" xfId="0" applyNumberFormat="1" applyFont="1" applyFill="1" applyBorder="1" applyAlignment="1">
      <alignment vertical="center" wrapText="1"/>
    </xf>
    <xf numFmtId="0" fontId="30" fillId="0" borderId="0" xfId="141" applyFill="1" applyProtection="1">
      <alignment vertical="center"/>
    </xf>
    <xf numFmtId="0" fontId="39" fillId="0" borderId="0" xfId="141" applyFont="1" applyFill="1" applyProtection="1">
      <alignment vertical="center"/>
    </xf>
    <xf numFmtId="0" fontId="37" fillId="0" borderId="0" xfId="141" applyFont="1" applyFill="1" applyAlignment="1" applyProtection="1">
      <alignment horizontal="center" vertical="center"/>
    </xf>
    <xf numFmtId="0" fontId="25" fillId="0" borderId="0" xfId="141" applyFont="1" applyFill="1" applyProtection="1">
      <alignment vertical="center"/>
    </xf>
    <xf numFmtId="0" fontId="27" fillId="0" borderId="0" xfId="141" applyFont="1" applyFill="1" applyProtection="1">
      <alignment vertical="center"/>
    </xf>
    <xf numFmtId="180" fontId="30" fillId="0" borderId="0" xfId="141" applyNumberFormat="1" applyFont="1" applyFill="1" applyProtection="1">
      <alignment vertical="center"/>
    </xf>
    <xf numFmtId="0" fontId="2" fillId="0" borderId="0" xfId="141" applyFont="1" applyFill="1" applyAlignment="1" applyProtection="1">
      <alignment horizontal="center" vertical="center"/>
    </xf>
    <xf numFmtId="180" fontId="27" fillId="0" borderId="0" xfId="141" applyNumberFormat="1" applyFont="1" applyFill="1" applyBorder="1" applyAlignment="1" applyProtection="1">
      <alignment horizontal="right" vertical="center"/>
    </xf>
    <xf numFmtId="0" fontId="24" fillId="0" borderId="1" xfId="141" applyFont="1" applyFill="1" applyBorder="1" applyAlignment="1" applyProtection="1">
      <alignment horizontal="distributed" vertical="center" wrapText="1" indent="3"/>
    </xf>
    <xf numFmtId="180" fontId="24" fillId="0" borderId="1" xfId="141" applyNumberFormat="1" applyFont="1" applyFill="1" applyBorder="1" applyAlignment="1" applyProtection="1">
      <alignment horizontal="center" vertical="center" wrapText="1"/>
    </xf>
    <xf numFmtId="0" fontId="39" fillId="0" borderId="16" xfId="0" applyFont="1" applyFill="1" applyBorder="1" applyAlignment="1" applyProtection="1">
      <alignment horizontal="left" vertical="center" wrapText="1"/>
    </xf>
    <xf numFmtId="192" fontId="26" fillId="0" borderId="1" xfId="0" applyNumberFormat="1" applyFont="1" applyFill="1" applyBorder="1" applyAlignment="1" applyProtection="1">
      <alignment horizontal="right" vertical="center"/>
    </xf>
    <xf numFmtId="192" fontId="29" fillId="0" borderId="1" xfId="0" applyNumberFormat="1" applyFont="1" applyFill="1" applyBorder="1" applyAlignment="1" applyProtection="1">
      <alignment horizontal="right" vertical="center"/>
      <protection locked="0"/>
    </xf>
    <xf numFmtId="177" fontId="29" fillId="0" borderId="1" xfId="140" applyNumberFormat="1" applyFont="1" applyFill="1" applyBorder="1" applyAlignment="1">
      <alignment horizontal="right" vertical="center"/>
    </xf>
    <xf numFmtId="192" fontId="24" fillId="0" borderId="1" xfId="0" applyNumberFormat="1" applyFont="1" applyFill="1" applyBorder="1" applyAlignment="1" applyProtection="1">
      <alignment horizontal="right" vertical="center"/>
    </xf>
    <xf numFmtId="177" fontId="33" fillId="0" borderId="1" xfId="140" applyNumberFormat="1" applyFont="1" applyFill="1" applyBorder="1" applyAlignment="1">
      <alignment horizontal="right" vertical="center"/>
    </xf>
    <xf numFmtId="192" fontId="33" fillId="0" borderId="1" xfId="0" applyNumberFormat="1" applyFont="1" applyFill="1" applyBorder="1" applyAlignment="1" applyProtection="1">
      <alignment horizontal="right" vertical="center"/>
      <protection locked="0"/>
    </xf>
    <xf numFmtId="192" fontId="33" fillId="0" borderId="13" xfId="126" applyNumberFormat="1" applyFont="1" applyFill="1" applyBorder="1" applyAlignment="1">
      <alignment horizontal="right" vertical="center"/>
    </xf>
    <xf numFmtId="192" fontId="39" fillId="0" borderId="16" xfId="0" applyNumberFormat="1" applyFont="1" applyFill="1" applyBorder="1" applyAlignment="1" applyProtection="1">
      <alignment horizontal="left" vertical="center" wrapText="1"/>
    </xf>
    <xf numFmtId="0" fontId="25" fillId="0" borderId="1" xfId="141" applyFont="1" applyFill="1" applyBorder="1" applyAlignment="1" applyProtection="1">
      <alignment horizontal="distributed" vertical="center" wrapText="1" indent="1"/>
    </xf>
    <xf numFmtId="3" fontId="33" fillId="0" borderId="1" xfId="0" applyNumberFormat="1" applyFont="1" applyFill="1" applyBorder="1" applyAlignment="1" applyProtection="1">
      <alignment horizontal="right" vertical="center"/>
      <protection locked="0"/>
    </xf>
    <xf numFmtId="0" fontId="11" fillId="0" borderId="1" xfId="140" applyFont="1" applyFill="1" applyBorder="1" applyAlignment="1">
      <alignment horizontal="left" vertical="center" wrapText="1"/>
    </xf>
    <xf numFmtId="180" fontId="33" fillId="0" borderId="13" xfId="126" applyNumberFormat="1" applyFont="1" applyFill="1" applyBorder="1" applyAlignment="1">
      <alignment horizontal="right" vertical="center"/>
    </xf>
    <xf numFmtId="0" fontId="11" fillId="0" borderId="1" xfId="140" applyFont="1" applyFill="1" applyBorder="1" applyAlignment="1">
      <alignment horizontal="left" vertical="center"/>
    </xf>
    <xf numFmtId="0" fontId="12" fillId="0" borderId="1" xfId="140" applyFont="1" applyFill="1" applyBorder="1" applyAlignment="1">
      <alignment horizontal="left" vertical="center"/>
    </xf>
    <xf numFmtId="3" fontId="26" fillId="3" borderId="1" xfId="0" applyNumberFormat="1" applyFont="1" applyFill="1" applyBorder="1" applyAlignment="1" applyProtection="1">
      <alignment horizontal="right" vertical="center"/>
    </xf>
    <xf numFmtId="0" fontId="11" fillId="0" borderId="2" xfId="140" applyFont="1" applyFill="1" applyBorder="1" applyAlignment="1">
      <alignment horizontal="center" vertical="center"/>
    </xf>
    <xf numFmtId="180" fontId="24" fillId="0" borderId="13" xfId="126" applyNumberFormat="1" applyFont="1" applyFill="1" applyBorder="1" applyAlignment="1">
      <alignment horizontal="right" vertical="center"/>
    </xf>
    <xf numFmtId="0" fontId="39" fillId="0" borderId="0" xfId="141" applyFont="1" applyFill="1">
      <alignment vertical="center"/>
    </xf>
    <xf numFmtId="0" fontId="37" fillId="0" borderId="0" xfId="141" applyFont="1" applyFill="1" applyAlignment="1">
      <alignment horizontal="center" vertical="center"/>
    </xf>
    <xf numFmtId="0" fontId="37" fillId="0" borderId="0" xfId="141" applyFont="1" applyFill="1">
      <alignment vertical="center"/>
    </xf>
    <xf numFmtId="180" fontId="30" fillId="0" borderId="0" xfId="141" applyNumberFormat="1" applyFill="1">
      <alignment vertical="center"/>
    </xf>
    <xf numFmtId="0" fontId="40" fillId="0" borderId="0" xfId="141" applyFont="1" applyFill="1" applyAlignment="1">
      <alignment horizontal="center" vertical="center"/>
    </xf>
    <xf numFmtId="0" fontId="27" fillId="0" borderId="0" xfId="141" applyFont="1" applyFill="1">
      <alignment vertical="center"/>
    </xf>
    <xf numFmtId="0" fontId="44" fillId="0" borderId="0" xfId="141" applyFont="1" applyFill="1">
      <alignment vertical="center"/>
    </xf>
    <xf numFmtId="180" fontId="27" fillId="0" borderId="0" xfId="141" applyNumberFormat="1" applyFont="1" applyFill="1" applyAlignment="1">
      <alignment horizontal="right" vertical="center"/>
    </xf>
    <xf numFmtId="0" fontId="24" fillId="0" borderId="1" xfId="141" applyFont="1" applyFill="1" applyBorder="1" applyAlignment="1">
      <alignment horizontal="distributed" vertical="center" wrapText="1" indent="3"/>
    </xf>
    <xf numFmtId="180" fontId="24" fillId="0" borderId="1" xfId="141" applyNumberFormat="1" applyFont="1" applyFill="1" applyBorder="1" applyAlignment="1">
      <alignment horizontal="center" vertical="center" wrapText="1"/>
    </xf>
    <xf numFmtId="0" fontId="29" fillId="0" borderId="1" xfId="0" applyFont="1" applyFill="1" applyBorder="1" applyAlignment="1">
      <alignment vertical="center"/>
    </xf>
    <xf numFmtId="3" fontId="35" fillId="0" borderId="16" xfId="0" applyNumberFormat="1" applyFont="1" applyFill="1" applyBorder="1" applyAlignment="1" applyProtection="1">
      <alignment horizontal="right" vertical="center"/>
      <protection locked="0"/>
    </xf>
    <xf numFmtId="192" fontId="35" fillId="0" borderId="1" xfId="126" applyNumberFormat="1" applyFont="1" applyFill="1" applyBorder="1" applyAlignment="1">
      <alignment horizontal="right" vertical="center"/>
    </xf>
    <xf numFmtId="3" fontId="26" fillId="0" borderId="16" xfId="0" applyNumberFormat="1" applyFont="1" applyFill="1" applyBorder="1" applyAlignment="1" applyProtection="1">
      <alignment horizontal="right" vertical="center"/>
      <protection locked="0"/>
    </xf>
    <xf numFmtId="0" fontId="33" fillId="0" borderId="1" xfId="140" applyFont="1" applyFill="1" applyBorder="1" applyAlignment="1">
      <alignment horizontal="center" vertical="center"/>
    </xf>
    <xf numFmtId="3" fontId="33" fillId="0" borderId="16" xfId="0" applyNumberFormat="1" applyFont="1" applyFill="1" applyBorder="1" applyAlignment="1" applyProtection="1">
      <alignment horizontal="right" vertical="center"/>
      <protection locked="0"/>
    </xf>
    <xf numFmtId="0" fontId="33" fillId="0" borderId="1" xfId="140" applyFont="1" applyFill="1" applyBorder="1" applyAlignment="1">
      <alignment horizontal="left" vertical="center"/>
    </xf>
    <xf numFmtId="3" fontId="45" fillId="0" borderId="1" xfId="0" applyNumberFormat="1" applyFont="1" applyFill="1" applyBorder="1" applyAlignment="1">
      <alignment horizontal="right" vertical="center"/>
    </xf>
    <xf numFmtId="176" fontId="35" fillId="0" borderId="1" xfId="20" applyNumberFormat="1" applyFont="1" applyFill="1" applyBorder="1">
      <alignment vertical="center"/>
    </xf>
    <xf numFmtId="0" fontId="46" fillId="0" borderId="1" xfId="0" applyFont="1" applyFill="1" applyBorder="1" applyAlignment="1">
      <alignment horizontal="center" vertical="center"/>
    </xf>
    <xf numFmtId="192" fontId="47" fillId="0" borderId="1" xfId="126" applyNumberFormat="1" applyFont="1" applyFill="1" applyBorder="1" applyAlignment="1">
      <alignment horizontal="right" vertical="center"/>
    </xf>
    <xf numFmtId="3" fontId="47" fillId="0" borderId="16" xfId="0" applyNumberFormat="1" applyFont="1" applyFill="1" applyBorder="1" applyAlignment="1" applyProtection="1">
      <alignment horizontal="right" vertical="center"/>
      <protection locked="0"/>
    </xf>
    <xf numFmtId="177" fontId="47" fillId="0" borderId="1" xfId="140" applyNumberFormat="1" applyFont="1" applyFill="1" applyBorder="1" applyAlignment="1">
      <alignment horizontal="right" vertical="center"/>
    </xf>
    <xf numFmtId="0" fontId="41" fillId="0" borderId="1" xfId="0" applyFont="1" applyFill="1" applyBorder="1" applyAlignment="1">
      <alignment vertical="center"/>
    </xf>
    <xf numFmtId="3" fontId="41" fillId="0" borderId="16" xfId="0" applyNumberFormat="1" applyFont="1" applyFill="1" applyBorder="1" applyAlignment="1" applyProtection="1">
      <alignment horizontal="right" vertical="center"/>
      <protection locked="0"/>
    </xf>
    <xf numFmtId="177" fontId="41" fillId="0" borderId="1" xfId="140" applyNumberFormat="1" applyFont="1" applyFill="1" applyBorder="1" applyAlignment="1">
      <alignment horizontal="right" vertical="center"/>
    </xf>
    <xf numFmtId="0" fontId="11" fillId="0" borderId="1" xfId="140" applyFont="1" applyFill="1" applyBorder="1" applyAlignment="1">
      <alignment horizontal="center" vertical="center"/>
    </xf>
    <xf numFmtId="3" fontId="11" fillId="0" borderId="16" xfId="0" applyNumberFormat="1" applyFont="1" applyFill="1" applyBorder="1" applyAlignment="1" applyProtection="1">
      <alignment horizontal="right" vertical="center"/>
      <protection locked="0"/>
    </xf>
    <xf numFmtId="0" fontId="39" fillId="0" borderId="0" xfId="141" applyFont="1" applyProtection="1">
      <alignment vertical="center"/>
    </xf>
    <xf numFmtId="0" fontId="37" fillId="0" borderId="0" xfId="141" applyFont="1" applyAlignment="1" applyProtection="1">
      <alignment horizontal="center" vertical="center"/>
    </xf>
    <xf numFmtId="0" fontId="25" fillId="0" borderId="0" xfId="141" applyFont="1" applyProtection="1">
      <alignment vertical="center"/>
    </xf>
    <xf numFmtId="0" fontId="27" fillId="0" borderId="0" xfId="141" applyFont="1" applyProtection="1">
      <alignment vertical="center"/>
    </xf>
    <xf numFmtId="0" fontId="30" fillId="0" borderId="0" xfId="141" applyProtection="1">
      <alignment vertical="center"/>
    </xf>
    <xf numFmtId="0" fontId="30" fillId="2" borderId="0" xfId="141" applyFill="1" applyProtection="1">
      <alignment vertical="center"/>
    </xf>
    <xf numFmtId="180" fontId="30" fillId="0" borderId="0" xfId="141" applyNumberFormat="1" applyFont="1" applyProtection="1">
      <alignment vertical="center"/>
    </xf>
    <xf numFmtId="0" fontId="26" fillId="0" borderId="0" xfId="141" applyFont="1" applyFill="1">
      <alignment vertical="center"/>
    </xf>
    <xf numFmtId="0" fontId="24" fillId="0" borderId="0" xfId="141" applyFont="1" applyFill="1" applyAlignment="1">
      <alignment horizontal="center" vertical="center"/>
    </xf>
    <xf numFmtId="180" fontId="26" fillId="0" borderId="0" xfId="141" applyNumberFormat="1" applyFont="1" applyFill="1">
      <alignment vertical="center"/>
    </xf>
    <xf numFmtId="0" fontId="48" fillId="0" borderId="0" xfId="141" applyFont="1" applyFill="1">
      <alignment vertical="center"/>
    </xf>
    <xf numFmtId="180" fontId="26" fillId="0" borderId="0" xfId="141" applyNumberFormat="1" applyFont="1" applyFill="1" applyAlignment="1">
      <alignment horizontal="right" vertical="center"/>
    </xf>
    <xf numFmtId="0" fontId="26" fillId="0" borderId="0" xfId="141" applyFont="1" applyFill="1" applyProtection="1">
      <alignment vertical="center"/>
    </xf>
    <xf numFmtId="0" fontId="24" fillId="0" borderId="0" xfId="141" applyFont="1" applyFill="1" applyAlignment="1" applyProtection="1">
      <alignment horizontal="center" vertical="center"/>
    </xf>
    <xf numFmtId="180" fontId="26" fillId="0" borderId="0" xfId="141" applyNumberFormat="1" applyFont="1" applyFill="1" applyProtection="1">
      <alignment vertical="center"/>
    </xf>
    <xf numFmtId="180" fontId="26" fillId="0" borderId="0" xfId="141" applyNumberFormat="1" applyFont="1" applyFill="1" applyBorder="1" applyAlignment="1" applyProtection="1">
      <alignment horizontal="right" vertical="center"/>
    </xf>
    <xf numFmtId="192" fontId="26" fillId="0" borderId="0" xfId="141" applyNumberFormat="1" applyFont="1" applyFill="1" applyProtection="1">
      <alignment vertical="center"/>
    </xf>
    <xf numFmtId="0" fontId="30" fillId="0" borderId="0" xfId="141" applyFont="1" applyFill="1">
      <alignment vertical="center"/>
    </xf>
    <xf numFmtId="0" fontId="2" fillId="0" borderId="0" xfId="141" applyFont="1" applyFill="1" applyAlignment="1">
      <alignment horizontal="center" vertical="center"/>
    </xf>
    <xf numFmtId="0" fontId="25" fillId="0" borderId="1" xfId="141" applyFont="1" applyFill="1" applyBorder="1" applyAlignment="1">
      <alignment horizontal="distributed" vertical="center" wrapText="1" indent="3"/>
    </xf>
    <xf numFmtId="0" fontId="35" fillId="0" borderId="1" xfId="0" applyFont="1" applyFill="1" applyBorder="1" applyAlignment="1">
      <alignment vertical="center"/>
    </xf>
    <xf numFmtId="177" fontId="35" fillId="0" borderId="1" xfId="140" applyNumberFormat="1" applyFont="1" applyFill="1" applyBorder="1" applyAlignment="1">
      <alignment horizontal="right" vertical="center"/>
    </xf>
    <xf numFmtId="192" fontId="35" fillId="0" borderId="16" xfId="0" applyNumberFormat="1" applyFont="1" applyFill="1" applyBorder="1" applyAlignment="1" applyProtection="1">
      <alignment horizontal="right" vertical="center"/>
      <protection locked="0"/>
    </xf>
    <xf numFmtId="192" fontId="26" fillId="0" borderId="16" xfId="0" applyNumberFormat="1" applyFont="1" applyFill="1" applyBorder="1" applyAlignment="1" applyProtection="1">
      <alignment horizontal="right" vertical="center"/>
      <protection locked="0"/>
    </xf>
    <xf numFmtId="0" fontId="35" fillId="0" borderId="1" xfId="0" applyNumberFormat="1" applyFont="1" applyFill="1" applyBorder="1" applyAlignment="1">
      <alignment vertical="center"/>
    </xf>
    <xf numFmtId="0" fontId="35" fillId="0" borderId="16" xfId="0" applyNumberFormat="1" applyFont="1" applyFill="1" applyBorder="1" applyAlignment="1" applyProtection="1">
      <alignment horizontal="right" vertical="center"/>
      <protection locked="0"/>
    </xf>
    <xf numFmtId="0" fontId="47" fillId="0" borderId="1" xfId="140" applyFont="1" applyFill="1" applyBorder="1" applyAlignment="1">
      <alignment horizontal="center" vertical="center"/>
    </xf>
    <xf numFmtId="192" fontId="47" fillId="0" borderId="16" xfId="0" applyNumberFormat="1" applyFont="1" applyFill="1" applyBorder="1" applyAlignment="1" applyProtection="1">
      <alignment horizontal="right" vertical="center"/>
    </xf>
    <xf numFmtId="0" fontId="47" fillId="0" borderId="1" xfId="140" applyFont="1" applyFill="1" applyBorder="1" applyAlignment="1">
      <alignment horizontal="left" vertical="center"/>
    </xf>
    <xf numFmtId="192" fontId="47" fillId="0" borderId="16" xfId="0" applyNumberFormat="1" applyFont="1" applyFill="1" applyBorder="1" applyAlignment="1" applyProtection="1">
      <alignment horizontal="right" vertical="center"/>
      <protection locked="0"/>
    </xf>
    <xf numFmtId="192" fontId="45" fillId="0" borderId="1" xfId="0" applyNumberFormat="1" applyFont="1" applyFill="1" applyBorder="1" applyAlignment="1">
      <alignment horizontal="right" vertical="center"/>
    </xf>
    <xf numFmtId="192" fontId="35" fillId="0" borderId="1" xfId="20" applyNumberFormat="1" applyFont="1" applyFill="1" applyBorder="1">
      <alignment vertical="center"/>
    </xf>
    <xf numFmtId="0" fontId="1" fillId="0" borderId="0" xfId="0" applyFont="1" applyFill="1" applyBorder="1" applyAlignment="1"/>
    <xf numFmtId="0" fontId="49" fillId="0" borderId="0" xfId="0" applyFont="1" applyFill="1" applyAlignment="1">
      <alignment horizontal="center" vertical="center"/>
    </xf>
    <xf numFmtId="0" fontId="50" fillId="0" borderId="0" xfId="0" applyFont="1" applyFill="1" applyAlignment="1">
      <alignment horizontal="center" vertical="center"/>
    </xf>
    <xf numFmtId="0" fontId="51" fillId="0" borderId="0" xfId="0" applyFont="1" applyFill="1" applyAlignment="1">
      <alignment vertical="center"/>
    </xf>
    <xf numFmtId="0" fontId="52" fillId="0" borderId="0" xfId="0" applyFont="1" applyFill="1" applyAlignment="1">
      <alignment vertical="center" wrapText="1"/>
    </xf>
    <xf numFmtId="0" fontId="53" fillId="0" borderId="0" xfId="0" applyFont="1" applyFill="1" applyAlignment="1">
      <alignment horizontal="right" vertical="center" wrapText="1"/>
    </xf>
    <xf numFmtId="0" fontId="54" fillId="0" borderId="1" xfId="0" applyFont="1" applyFill="1" applyBorder="1" applyAlignment="1">
      <alignment horizontal="center" vertical="center"/>
    </xf>
    <xf numFmtId="0" fontId="54" fillId="0" borderId="8" xfId="0" applyFont="1" applyFill="1" applyBorder="1" applyAlignment="1">
      <alignment horizontal="center" vertical="center" wrapText="1"/>
    </xf>
    <xf numFmtId="0" fontId="54" fillId="0" borderId="2" xfId="0" applyFont="1" applyFill="1" applyBorder="1" applyAlignment="1">
      <alignment horizontal="center" vertical="center"/>
    </xf>
    <xf numFmtId="182" fontId="45" fillId="0" borderId="1" xfId="0" applyNumberFormat="1" applyFont="1" applyFill="1" applyBorder="1" applyAlignment="1">
      <alignment horizontal="right" vertical="center"/>
    </xf>
    <xf numFmtId="10" fontId="45" fillId="0" borderId="1" xfId="0" applyNumberFormat="1" applyFont="1" applyFill="1" applyBorder="1" applyAlignment="1">
      <alignment horizontal="right" vertical="center"/>
    </xf>
    <xf numFmtId="0" fontId="54"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Alignment="1">
      <alignment horizontal="left" vertical="center" wrapText="1"/>
    </xf>
    <xf numFmtId="0" fontId="53" fillId="0" borderId="0" xfId="0" applyFont="1" applyFill="1" applyAlignment="1">
      <alignment horizontal="left" vertical="center" wrapText="1"/>
    </xf>
    <xf numFmtId="180" fontId="30" fillId="0" borderId="0" xfId="141" applyNumberFormat="1">
      <alignment vertical="center"/>
    </xf>
    <xf numFmtId="0" fontId="2" fillId="0" borderId="0" xfId="223" applyFont="1" applyAlignment="1">
      <alignment horizontal="center" vertical="center" shrinkToFit="1"/>
    </xf>
    <xf numFmtId="0" fontId="25" fillId="0" borderId="0" xfId="223" applyFont="1" applyAlignment="1">
      <alignment horizontal="left" vertical="center" wrapText="1"/>
    </xf>
    <xf numFmtId="0" fontId="56" fillId="0" borderId="0" xfId="223" applyFont="1" applyAlignment="1">
      <alignment vertical="center" wrapText="1"/>
    </xf>
    <xf numFmtId="0" fontId="12" fillId="0" borderId="0" xfId="0" applyFont="1" applyAlignment="1">
      <alignment horizontal="right"/>
    </xf>
    <xf numFmtId="0" fontId="25" fillId="0" borderId="1" xfId="133" applyFont="1" applyBorder="1" applyAlignment="1">
      <alignment horizontal="center" vertical="center" wrapText="1"/>
    </xf>
    <xf numFmtId="0" fontId="25" fillId="0" borderId="1" xfId="0" applyFont="1" applyBorder="1" applyAlignment="1">
      <alignment horizontal="left" vertical="center"/>
    </xf>
    <xf numFmtId="192" fontId="25" fillId="0" borderId="1" xfId="20" applyNumberFormat="1" applyFont="1" applyBorder="1" applyAlignment="1">
      <alignment horizontal="right" vertical="center" wrapText="1"/>
    </xf>
    <xf numFmtId="181" fontId="30" fillId="0" borderId="0" xfId="29" applyNumberFormat="1" applyFont="1" applyFill="1" applyBorder="1" applyAlignment="1" applyProtection="1">
      <alignment vertical="center"/>
    </xf>
    <xf numFmtId="0" fontId="12" fillId="0" borderId="1" xfId="0" applyFont="1" applyBorder="1" applyAlignment="1">
      <alignment horizontal="left" vertical="center"/>
    </xf>
    <xf numFmtId="192" fontId="12" fillId="0" borderId="12" xfId="0" applyNumberFormat="1" applyFont="1" applyBorder="1" applyAlignment="1">
      <alignment horizontal="right" vertical="center" wrapText="1"/>
    </xf>
    <xf numFmtId="192" fontId="11" fillId="0" borderId="12" xfId="0" applyNumberFormat="1" applyFont="1" applyBorder="1" applyAlignment="1">
      <alignment horizontal="right" vertical="center" wrapText="1"/>
    </xf>
    <xf numFmtId="0" fontId="38" fillId="0" borderId="0" xfId="149" applyFont="1" applyAlignment="1">
      <alignment horizontal="center" vertical="center"/>
    </xf>
    <xf numFmtId="0" fontId="10" fillId="0" borderId="0" xfId="149" applyFont="1" applyAlignment="1">
      <alignment horizontal="center" vertical="center"/>
    </xf>
    <xf numFmtId="0" fontId="37" fillId="0" borderId="7" xfId="149" applyFont="1" applyFill="1" applyBorder="1" applyAlignment="1">
      <alignment horizontal="left" wrapText="1"/>
    </xf>
    <xf numFmtId="0" fontId="12" fillId="0" borderId="7" xfId="0" applyFont="1" applyBorder="1" applyAlignment="1">
      <alignment horizontal="right" vertical="center"/>
    </xf>
    <xf numFmtId="0" fontId="11" fillId="0" borderId="1" xfId="0" applyFont="1" applyFill="1" applyBorder="1" applyAlignment="1">
      <alignment horizontal="left" vertical="center" wrapText="1"/>
    </xf>
    <xf numFmtId="192" fontId="25" fillId="0" borderId="1" xfId="20" applyNumberFormat="1" applyFont="1" applyFill="1" applyBorder="1" applyAlignment="1">
      <alignment horizontal="right" vertical="center" wrapText="1"/>
    </xf>
    <xf numFmtId="0" fontId="57" fillId="0" borderId="1" xfId="138" applyFont="1" applyFill="1" applyBorder="1" applyAlignment="1">
      <alignment horizontal="left" vertical="center" wrapText="1"/>
    </xf>
    <xf numFmtId="192" fontId="27" fillId="0" borderId="1" xfId="20" applyNumberFormat="1" applyFont="1" applyFill="1" applyBorder="1" applyAlignment="1">
      <alignment horizontal="right" vertical="center" wrapText="1"/>
    </xf>
    <xf numFmtId="204" fontId="46" fillId="0" borderId="1" xfId="0" applyNumberFormat="1" applyFont="1" applyFill="1" applyBorder="1" applyAlignment="1">
      <alignment horizontal="center" vertical="center" wrapText="1"/>
    </xf>
    <xf numFmtId="0" fontId="35" fillId="0" borderId="0" xfId="0" applyFont="1" applyFill="1" applyAlignment="1">
      <alignment vertical="center"/>
    </xf>
    <xf numFmtId="0" fontId="10" fillId="0" borderId="0" xfId="149" applyFont="1" applyBorder="1" applyAlignment="1">
      <alignment horizontal="center" vertical="center"/>
    </xf>
    <xf numFmtId="0" fontId="12" fillId="0" borderId="0" xfId="149" applyFont="1" applyBorder="1" applyAlignment="1">
      <alignment horizontal="left" vertical="center"/>
    </xf>
    <xf numFmtId="0" fontId="12" fillId="0" borderId="0" xfId="149" applyFont="1" applyBorder="1" applyAlignment="1">
      <alignment horizontal="right" vertical="center"/>
    </xf>
    <xf numFmtId="0" fontId="24" fillId="0" borderId="1" xfId="0" applyFont="1" applyBorder="1" applyAlignment="1">
      <alignment horizontal="center" vertical="center" wrapText="1"/>
    </xf>
    <xf numFmtId="0" fontId="33" fillId="4" borderId="1" xfId="0" applyFont="1" applyFill="1" applyBorder="1" applyAlignment="1">
      <alignment horizontal="left" vertical="center"/>
    </xf>
    <xf numFmtId="192" fontId="33" fillId="4" borderId="1" xfId="0" applyNumberFormat="1" applyFont="1" applyFill="1" applyBorder="1" applyAlignment="1">
      <alignment horizontal="right" vertical="center"/>
    </xf>
    <xf numFmtId="0" fontId="45" fillId="0" borderId="3" xfId="221" applyFont="1" applyFill="1" applyBorder="1" applyAlignment="1" applyProtection="1">
      <alignment horizontal="left" vertical="center"/>
      <protection locked="0"/>
    </xf>
    <xf numFmtId="0" fontId="45" fillId="0" borderId="1" xfId="0" applyFont="1" applyFill="1" applyBorder="1" applyAlignment="1">
      <alignment horizontal="justify" vertical="center"/>
    </xf>
    <xf numFmtId="0" fontId="45" fillId="0" borderId="1" xfId="221" applyFont="1" applyFill="1" applyBorder="1" applyAlignment="1" applyProtection="1">
      <alignment horizontal="left" vertical="center"/>
      <protection locked="0"/>
    </xf>
    <xf numFmtId="0" fontId="29" fillId="4" borderId="1" xfId="0" applyFont="1" applyFill="1" applyBorder="1" applyAlignment="1">
      <alignment horizontal="left" vertical="center"/>
    </xf>
    <xf numFmtId="0" fontId="58" fillId="0" borderId="1" xfId="0" applyFont="1" applyFill="1" applyBorder="1" applyAlignment="1">
      <alignment horizontal="left" vertical="center"/>
    </xf>
    <xf numFmtId="3" fontId="58" fillId="0" borderId="1" xfId="0" applyNumberFormat="1" applyFont="1" applyFill="1" applyBorder="1" applyAlignment="1">
      <alignment horizontal="right" vertical="center"/>
    </xf>
    <xf numFmtId="0" fontId="45" fillId="0" borderId="1" xfId="0" applyFont="1" applyFill="1" applyBorder="1" applyAlignment="1">
      <alignment horizontal="left" vertical="center" indent="1"/>
    </xf>
    <xf numFmtId="0" fontId="45" fillId="0" borderId="1" xfId="0" applyFont="1" applyFill="1" applyBorder="1" applyAlignment="1">
      <alignment horizontal="right" vertical="center"/>
    </xf>
    <xf numFmtId="192" fontId="29" fillId="4" borderId="1" xfId="0" applyNumberFormat="1" applyFont="1" applyFill="1" applyBorder="1" applyAlignment="1">
      <alignment horizontal="right" vertical="center"/>
    </xf>
    <xf numFmtId="0" fontId="33" fillId="4" borderId="1" xfId="0" applyFont="1" applyFill="1" applyBorder="1" applyAlignment="1">
      <alignment horizontal="center" vertical="center"/>
    </xf>
    <xf numFmtId="0" fontId="29" fillId="0" borderId="0" xfId="0" applyFont="1" applyAlignment="1"/>
    <xf numFmtId="0" fontId="10" fillId="0" borderId="0" xfId="149" applyFont="1" applyBorder="1" applyAlignment="1">
      <alignment horizontal="center" vertical="center" wrapText="1"/>
    </xf>
    <xf numFmtId="0" fontId="29" fillId="0" borderId="0" xfId="149" applyFont="1" applyBorder="1" applyAlignment="1">
      <alignment horizontal="center" vertical="center" wrapText="1"/>
    </xf>
    <xf numFmtId="0" fontId="29" fillId="0" borderId="0" xfId="149" applyFont="1" applyBorder="1" applyAlignment="1">
      <alignment horizontal="right" vertical="center"/>
    </xf>
    <xf numFmtId="0" fontId="59" fillId="0" borderId="1" xfId="0" applyFont="1" applyFill="1" applyBorder="1" applyAlignment="1">
      <alignment horizontal="center" vertical="center" wrapText="1"/>
    </xf>
    <xf numFmtId="3" fontId="54" fillId="0" borderId="1" xfId="0" applyNumberFormat="1" applyFont="1" applyFill="1" applyBorder="1" applyAlignment="1">
      <alignment horizontal="right" vertical="center"/>
    </xf>
    <xf numFmtId="0" fontId="55" fillId="0" borderId="1" xfId="0" applyFont="1" applyFill="1" applyBorder="1" applyAlignment="1">
      <alignment horizontal="left" vertical="center" indent="1"/>
    </xf>
    <xf numFmtId="3" fontId="55" fillId="0" borderId="1" xfId="0" applyNumberFormat="1" applyFont="1" applyFill="1" applyBorder="1" applyAlignment="1">
      <alignment horizontal="right" vertical="center"/>
    </xf>
    <xf numFmtId="0" fontId="55" fillId="0" borderId="1" xfId="0" applyFont="1" applyFill="1" applyBorder="1" applyAlignment="1">
      <alignment horizontal="justify" vertical="center"/>
    </xf>
    <xf numFmtId="0" fontId="54" fillId="0" borderId="1" xfId="0" applyFont="1" applyFill="1" applyBorder="1" applyAlignment="1">
      <alignment horizontal="right" vertical="center"/>
    </xf>
    <xf numFmtId="0" fontId="55" fillId="0" borderId="1" xfId="0" applyFont="1" applyFill="1" applyBorder="1" applyAlignment="1">
      <alignment horizontal="right" vertical="center"/>
    </xf>
    <xf numFmtId="0" fontId="26" fillId="0" borderId="0" xfId="192" applyFont="1" applyFill="1" applyAlignment="1"/>
    <xf numFmtId="0" fontId="24" fillId="0" borderId="0" xfId="141" applyFont="1" applyFill="1">
      <alignment vertical="center"/>
    </xf>
    <xf numFmtId="0" fontId="29" fillId="0" borderId="0" xfId="141" applyFont="1" applyFill="1">
      <alignment vertical="center"/>
    </xf>
    <xf numFmtId="180" fontId="27" fillId="0" borderId="0" xfId="141" applyNumberFormat="1" applyFont="1" applyFill="1" applyBorder="1" applyAlignment="1">
      <alignment horizontal="right" vertical="center"/>
    </xf>
    <xf numFmtId="192" fontId="24" fillId="0" borderId="1" xfId="141" applyNumberFormat="1" applyFont="1" applyFill="1" applyBorder="1" applyAlignment="1">
      <alignment horizontal="center" vertical="center" wrapText="1"/>
    </xf>
    <xf numFmtId="0" fontId="39" fillId="0" borderId="16" xfId="0" applyFont="1" applyFill="1" applyBorder="1" applyAlignment="1" applyProtection="1">
      <alignment vertical="center" wrapText="1"/>
    </xf>
    <xf numFmtId="192" fontId="26" fillId="0" borderId="16" xfId="0" applyNumberFormat="1" applyFont="1" applyFill="1" applyBorder="1" applyAlignment="1" applyProtection="1">
      <alignment vertical="center" wrapText="1"/>
    </xf>
    <xf numFmtId="192" fontId="26" fillId="0" borderId="1" xfId="0" applyNumberFormat="1" applyFont="1" applyFill="1" applyBorder="1" applyAlignment="1" applyProtection="1">
      <alignment vertical="center"/>
    </xf>
    <xf numFmtId="183" fontId="35" fillId="0" borderId="1" xfId="0" applyNumberFormat="1" applyFont="1" applyFill="1" applyBorder="1" applyAlignment="1">
      <alignment vertical="center"/>
    </xf>
    <xf numFmtId="192" fontId="26" fillId="0" borderId="1" xfId="0" applyNumberFormat="1" applyFont="1" applyFill="1" applyBorder="1" applyAlignment="1" applyProtection="1">
      <alignment vertical="center"/>
      <protection locked="0"/>
    </xf>
    <xf numFmtId="49" fontId="47" fillId="0" borderId="1" xfId="0" applyNumberFormat="1" applyFont="1" applyFill="1" applyBorder="1" applyAlignment="1" applyProtection="1">
      <alignment horizontal="center" vertical="center" wrapText="1"/>
    </xf>
    <xf numFmtId="192" fontId="33" fillId="0" borderId="1" xfId="140" applyNumberFormat="1" applyFont="1" applyFill="1" applyBorder="1" applyAlignment="1">
      <alignment horizontal="right" vertical="center"/>
    </xf>
    <xf numFmtId="192" fontId="24" fillId="0" borderId="1" xfId="141" applyNumberFormat="1" applyFont="1" applyFill="1" applyBorder="1">
      <alignment vertical="center"/>
    </xf>
    <xf numFmtId="0" fontId="33" fillId="0" borderId="1" xfId="140" applyFont="1" applyFill="1" applyBorder="1" applyAlignment="1">
      <alignment horizontal="left" vertical="center" wrapText="1"/>
    </xf>
    <xf numFmtId="0" fontId="60" fillId="0" borderId="16" xfId="0" applyFont="1" applyFill="1" applyBorder="1" applyAlignment="1" applyProtection="1">
      <alignment vertical="center" wrapText="1"/>
    </xf>
    <xf numFmtId="192" fontId="29" fillId="0" borderId="1" xfId="140" applyNumberFormat="1" applyFont="1" applyFill="1" applyBorder="1" applyAlignment="1">
      <alignment vertical="center"/>
    </xf>
    <xf numFmtId="192" fontId="29" fillId="0" borderId="1" xfId="140" applyNumberFormat="1" applyFont="1" applyFill="1" applyBorder="1" applyAlignment="1">
      <alignment horizontal="right" vertical="center"/>
    </xf>
    <xf numFmtId="192" fontId="45" fillId="0" borderId="1" xfId="0" applyNumberFormat="1" applyFont="1" applyFill="1" applyBorder="1" applyAlignment="1">
      <alignment horizontal="right" vertical="center" wrapText="1"/>
    </xf>
    <xf numFmtId="192" fontId="26" fillId="0" borderId="1" xfId="0" applyNumberFormat="1" applyFont="1" applyFill="1" applyBorder="1" applyAlignment="1">
      <alignment horizontal="right" vertical="center" wrapText="1"/>
    </xf>
    <xf numFmtId="192" fontId="35" fillId="0" borderId="1" xfId="140" applyNumberFormat="1" applyFont="1" applyFill="1" applyBorder="1" applyAlignment="1">
      <alignment horizontal="right" vertical="center"/>
    </xf>
    <xf numFmtId="0" fontId="24" fillId="0" borderId="0" xfId="141" applyFont="1" applyFill="1" applyAlignment="1">
      <alignment horizontal="center" vertical="center" wrapText="1"/>
    </xf>
    <xf numFmtId="0" fontId="33" fillId="0" borderId="0" xfId="0" applyFont="1" applyFill="1" applyAlignment="1"/>
    <xf numFmtId="0" fontId="29" fillId="0" borderId="0" xfId="0" applyFont="1" applyFill="1" applyAlignment="1"/>
    <xf numFmtId="180" fontId="26" fillId="0" borderId="0" xfId="141" applyNumberFormat="1" applyFont="1" applyFill="1" applyBorder="1" applyAlignment="1">
      <alignment horizontal="left" vertical="center"/>
    </xf>
    <xf numFmtId="0" fontId="24" fillId="0" borderId="1" xfId="141" applyFont="1" applyFill="1" applyBorder="1" applyAlignment="1" applyProtection="1">
      <alignment horizontal="center" vertical="center" wrapText="1"/>
    </xf>
    <xf numFmtId="3" fontId="47" fillId="0" borderId="16" xfId="0" applyNumberFormat="1" applyFont="1" applyFill="1" applyBorder="1" applyAlignment="1" applyProtection="1">
      <alignment horizontal="right" vertical="center"/>
    </xf>
    <xf numFmtId="0" fontId="35" fillId="0" borderId="1" xfId="140" applyFont="1" applyFill="1" applyBorder="1" applyAlignment="1">
      <alignment horizontal="left" vertical="center"/>
    </xf>
    <xf numFmtId="192" fontId="61" fillId="0" borderId="1" xfId="20" applyNumberFormat="1" applyFont="1" applyFill="1" applyBorder="1" applyAlignment="1" applyProtection="1">
      <alignment vertical="center"/>
    </xf>
    <xf numFmtId="192" fontId="45" fillId="0" borderId="1" xfId="0" applyNumberFormat="1" applyFont="1" applyFill="1" applyBorder="1" applyAlignment="1" applyProtection="1">
      <alignment horizontal="right" vertical="center" wrapText="1"/>
    </xf>
    <xf numFmtId="192" fontId="35" fillId="0" borderId="16" xfId="0" applyNumberFormat="1" applyFont="1" applyFill="1" applyBorder="1" applyAlignment="1" applyProtection="1">
      <alignment horizontal="right" vertical="center"/>
    </xf>
    <xf numFmtId="0" fontId="35" fillId="0" borderId="1" xfId="140" applyFont="1" applyFill="1" applyBorder="1" applyAlignment="1">
      <alignment horizontal="left" vertical="center" wrapText="1"/>
    </xf>
    <xf numFmtId="192" fontId="45" fillId="0" borderId="1" xfId="0" applyNumberFormat="1" applyFont="1" applyFill="1" applyBorder="1" applyAlignment="1" applyProtection="1">
      <alignment horizontal="justify"/>
    </xf>
    <xf numFmtId="180" fontId="47" fillId="0" borderId="1" xfId="140" applyNumberFormat="1" applyFont="1" applyFill="1" applyBorder="1" applyAlignment="1">
      <alignment horizontal="right" vertical="center"/>
    </xf>
    <xf numFmtId="3" fontId="45" fillId="0" borderId="1" xfId="0" applyNumberFormat="1" applyFont="1" applyFill="1" applyBorder="1" applyAlignment="1">
      <alignment horizontal="right" vertical="center" wrapText="1"/>
    </xf>
    <xf numFmtId="192" fontId="45" fillId="0" borderId="1" xfId="0" applyNumberFormat="1" applyFont="1" applyFill="1" applyBorder="1" applyAlignment="1">
      <alignment vertical="center" wrapText="1"/>
    </xf>
    <xf numFmtId="180" fontId="35" fillId="0" borderId="1" xfId="140" applyNumberFormat="1" applyFont="1" applyFill="1" applyBorder="1" applyAlignment="1">
      <alignment horizontal="right" vertical="center"/>
    </xf>
    <xf numFmtId="180" fontId="29" fillId="0" borderId="1" xfId="140" applyNumberFormat="1" applyFont="1" applyFill="1" applyBorder="1" applyAlignment="1">
      <alignment horizontal="right" vertical="center"/>
    </xf>
    <xf numFmtId="176" fontId="45" fillId="0" borderId="1" xfId="20" applyNumberFormat="1" applyFont="1" applyFill="1" applyBorder="1" applyAlignment="1">
      <alignment horizontal="right" vertical="center" wrapText="1"/>
    </xf>
    <xf numFmtId="176" fontId="45" fillId="0" borderId="1" xfId="20" applyNumberFormat="1" applyFont="1" applyBorder="1" applyAlignment="1">
      <alignment horizontal="right" vertical="center" wrapText="1"/>
    </xf>
    <xf numFmtId="192" fontId="26" fillId="0" borderId="0" xfId="141" applyNumberFormat="1" applyFont="1" applyFill="1">
      <alignment vertical="center"/>
    </xf>
    <xf numFmtId="192" fontId="26" fillId="0" borderId="0" xfId="141" applyNumberFormat="1" applyFont="1" applyFill="1" applyAlignment="1">
      <alignment horizontal="center" vertical="center"/>
    </xf>
    <xf numFmtId="192" fontId="29" fillId="0" borderId="0" xfId="141" applyNumberFormat="1" applyFont="1" applyFill="1">
      <alignment vertical="center"/>
    </xf>
    <xf numFmtId="0" fontId="25" fillId="0" borderId="0" xfId="141" applyFont="1" applyFill="1" applyAlignment="1">
      <alignment horizontal="center" vertical="center" wrapText="1"/>
    </xf>
    <xf numFmtId="180" fontId="25" fillId="0" borderId="1" xfId="141" applyNumberFormat="1" applyFont="1" applyFill="1" applyBorder="1" applyAlignment="1" applyProtection="1">
      <alignment horizontal="center" vertical="center" wrapText="1"/>
    </xf>
    <xf numFmtId="0" fontId="25" fillId="0" borderId="1" xfId="141" applyFont="1" applyFill="1" applyBorder="1" applyAlignment="1" applyProtection="1">
      <alignment horizontal="center" vertical="center" wrapText="1"/>
    </xf>
    <xf numFmtId="0" fontId="46" fillId="0" borderId="1" xfId="140" applyFont="1" applyFill="1" applyBorder="1" applyAlignment="1">
      <alignment horizontal="left" vertical="center"/>
    </xf>
    <xf numFmtId="0" fontId="41" fillId="0" borderId="1" xfId="140" applyFont="1" applyFill="1" applyBorder="1" applyAlignment="1">
      <alignment horizontal="left" vertical="center"/>
    </xf>
    <xf numFmtId="176" fontId="61" fillId="0" borderId="1" xfId="20" applyNumberFormat="1" applyFont="1" applyFill="1" applyBorder="1" applyAlignment="1">
      <alignment vertical="center"/>
    </xf>
    <xf numFmtId="202" fontId="62" fillId="0" borderId="1" xfId="0" applyNumberFormat="1" applyFont="1" applyFill="1" applyBorder="1" applyAlignment="1">
      <alignment vertical="center"/>
    </xf>
    <xf numFmtId="176" fontId="61" fillId="0" borderId="2" xfId="20" applyNumberFormat="1" applyFont="1" applyFill="1" applyBorder="1" applyAlignment="1">
      <alignment vertical="center"/>
    </xf>
    <xf numFmtId="0" fontId="41" fillId="0" borderId="1" xfId="140" applyFont="1" applyFill="1" applyBorder="1" applyAlignment="1">
      <alignment horizontal="left" vertical="center" wrapText="1"/>
    </xf>
    <xf numFmtId="192" fontId="61" fillId="0" borderId="1" xfId="20" applyNumberFormat="1" applyFont="1" applyFill="1" applyBorder="1" applyAlignment="1">
      <alignment vertical="center"/>
    </xf>
    <xf numFmtId="0" fontId="46" fillId="0" borderId="1" xfId="140" applyFont="1" applyFill="1" applyBorder="1" applyAlignment="1">
      <alignment horizontal="center" vertical="center"/>
    </xf>
    <xf numFmtId="0" fontId="30" fillId="0" borderId="0" xfId="208" applyFill="1">
      <alignment vertical="center"/>
    </xf>
    <xf numFmtId="0" fontId="25" fillId="0" borderId="1" xfId="141" applyFont="1" applyFill="1" applyBorder="1" applyAlignment="1">
      <alignment horizontal="center" vertical="center" wrapText="1"/>
    </xf>
    <xf numFmtId="176" fontId="62" fillId="0" borderId="1" xfId="20" applyNumberFormat="1" applyFont="1" applyFill="1" applyBorder="1" applyAlignment="1" applyProtection="1">
      <alignment horizontal="right" vertical="center"/>
      <protection locked="0"/>
    </xf>
    <xf numFmtId="0" fontId="45" fillId="0" borderId="1" xfId="0" applyFont="1" applyFill="1" applyBorder="1" applyAlignment="1">
      <alignment horizontal="right" vertical="center" wrapText="1"/>
    </xf>
    <xf numFmtId="0" fontId="41" fillId="0" borderId="1" xfId="140" applyFont="1" applyFill="1" applyBorder="1" applyAlignment="1">
      <alignment vertical="center"/>
    </xf>
    <xf numFmtId="0" fontId="41" fillId="0" borderId="1" xfId="140" applyFont="1" applyFill="1" applyBorder="1" applyAlignment="1">
      <alignment vertical="center" wrapText="1"/>
    </xf>
    <xf numFmtId="0" fontId="46" fillId="0" borderId="1" xfId="140" applyFont="1" applyFill="1" applyBorder="1" applyAlignment="1">
      <alignment horizontal="left" vertical="center" wrapText="1"/>
    </xf>
    <xf numFmtId="0" fontId="24" fillId="2" borderId="0" xfId="141" applyFont="1" applyFill="1" applyAlignment="1" applyProtection="1">
      <alignment horizontal="center" vertical="center" wrapText="1"/>
    </xf>
    <xf numFmtId="0" fontId="26" fillId="2" borderId="0" xfId="141" applyFont="1" applyFill="1" applyProtection="1">
      <alignment vertical="center"/>
    </xf>
    <xf numFmtId="0" fontId="26" fillId="2" borderId="0" xfId="208" applyFont="1" applyFill="1" applyProtection="1">
      <alignment vertical="center"/>
    </xf>
    <xf numFmtId="180" fontId="26" fillId="2" borderId="0" xfId="141" applyNumberFormat="1" applyFont="1" applyFill="1" applyProtection="1">
      <alignment vertical="center"/>
    </xf>
    <xf numFmtId="0" fontId="29" fillId="0" borderId="0" xfId="0" applyFont="1" applyAlignment="1" applyProtection="1"/>
    <xf numFmtId="0" fontId="48" fillId="0" borderId="0" xfId="141" applyFont="1" applyFill="1" applyProtection="1">
      <alignment vertical="center"/>
    </xf>
    <xf numFmtId="0" fontId="12" fillId="0" borderId="0" xfId="0" applyFont="1" applyAlignment="1"/>
    <xf numFmtId="0" fontId="12" fillId="0" borderId="0" xfId="0" applyFont="1" applyAlignment="1">
      <alignment horizontal="center"/>
    </xf>
    <xf numFmtId="0" fontId="63" fillId="0" borderId="0" xfId="0" applyFont="1" applyBorder="1" applyAlignment="1"/>
    <xf numFmtId="0" fontId="52" fillId="0" borderId="0" xfId="0" applyFont="1" applyFill="1" applyBorder="1" applyAlignment="1">
      <alignment vertical="center"/>
    </xf>
    <xf numFmtId="0" fontId="64" fillId="0" borderId="0" xfId="141" applyFont="1" applyFill="1" applyAlignment="1">
      <alignment vertical="center"/>
    </xf>
    <xf numFmtId="0" fontId="65" fillId="0" borderId="0" xfId="141" applyFont="1" applyFill="1" applyBorder="1" applyAlignment="1">
      <alignment vertical="center"/>
    </xf>
    <xf numFmtId="0" fontId="66" fillId="0" borderId="0" xfId="141" applyFont="1" applyFill="1" applyAlignment="1">
      <alignment vertical="center"/>
    </xf>
    <xf numFmtId="0" fontId="53" fillId="0" borderId="0" xfId="0" applyFont="1" applyBorder="1" applyAlignment="1"/>
    <xf numFmtId="49" fontId="15" fillId="0" borderId="1" xfId="126" applyNumberFormat="1" applyFont="1" applyFill="1" applyBorder="1" applyAlignment="1" quotePrefix="1">
      <alignment horizontal="left" vertical="center"/>
    </xf>
    <xf numFmtId="49" fontId="15" fillId="0" borderId="1" xfId="126" applyNumberFormat="1" applyFont="1" applyFill="1" applyBorder="1" applyAlignment="1" quotePrefix="1">
      <alignment horizontal="left" vertical="center" wrapText="1"/>
    </xf>
  </cellXfs>
  <cellStyles count="225">
    <cellStyle name="常规" xfId="0" builtinId="0"/>
    <cellStyle name="数量 2 3" xfId="1"/>
    <cellStyle name="输入 5 3" xfId="2"/>
    <cellStyle name="好_Book1" xfId="3"/>
    <cellStyle name="货币[0]" xfId="4" builtinId="7"/>
    <cellStyle name="输入" xfId="5" builtinId="20"/>
    <cellStyle name="强调文字颜色 2 3 2" xfId="6"/>
    <cellStyle name="20% - 强调文字颜色 3" xfId="7" builtinId="38"/>
    <cellStyle name="链接单元格 5" xfId="8"/>
    <cellStyle name="_ET_STYLE_NoName_00__Book1_1 2 2 2" xfId="9"/>
    <cellStyle name="货币" xfId="10" builtinId="4"/>
    <cellStyle name="args.style" xfId="11"/>
    <cellStyle name="Accent1 5" xfId="12"/>
    <cellStyle name="千位分隔[0]" xfId="13" builtinId="6"/>
    <cellStyle name="Accent2 - 40%" xfId="14"/>
    <cellStyle name="差_11大理 2" xfId="15"/>
    <cellStyle name="40% - 强调文字颜色 3" xfId="16" builtinId="39"/>
    <cellStyle name="汇总 3 5" xfId="17"/>
    <cellStyle name="计算 2" xfId="18"/>
    <cellStyle name="差" xfId="19" builtinId="27"/>
    <cellStyle name="千位分隔" xfId="20" builtinId="3"/>
    <cellStyle name="超链接" xfId="21" builtinId="8"/>
    <cellStyle name="日期" xfId="22"/>
    <cellStyle name="60% - 强调文字颜色 6 3 2" xfId="23"/>
    <cellStyle name="Accent2 - 60%" xfId="24"/>
    <cellStyle name="好_0605石屏县 2 2" xfId="25"/>
    <cellStyle name="Input [yellow] 4" xfId="26"/>
    <cellStyle name="60% - 强调文字颜色 3" xfId="27" builtinId="40"/>
    <cellStyle name="Accent6 4" xfId="28"/>
    <cellStyle name="百分比" xfId="29" builtinId="5"/>
    <cellStyle name="差_Book1 2" xfId="30"/>
    <cellStyle name="已访问的超链接" xfId="31" builtinId="9"/>
    <cellStyle name="60% - 强调文字颜色 2 3" xfId="32"/>
    <cellStyle name="注释" xfId="33" builtinId="10"/>
    <cellStyle name="Accent5 - 60% 2 2" xfId="34"/>
    <cellStyle name="60% - 强调文字颜色 2" xfId="35" builtinId="36"/>
    <cellStyle name="解释性文本 2 2" xfId="36"/>
    <cellStyle name="标题 4" xfId="37" builtinId="19"/>
    <cellStyle name="注释 5" xfId="38"/>
    <cellStyle name="警告文本" xfId="39" builtinId="11"/>
    <cellStyle name="强调文字颜色 1 2 3" xfId="40"/>
    <cellStyle name="标题" xfId="41" builtinId="15"/>
    <cellStyle name="标题 1 5 2" xfId="42"/>
    <cellStyle name="解释性文本" xfId="43" builtinId="53"/>
    <cellStyle name="差 6" xfId="44"/>
    <cellStyle name="差_0502通海县 2 2" xfId="45"/>
    <cellStyle name="标题 1" xfId="46" builtinId="16"/>
    <cellStyle name="标题 2" xfId="47" builtinId="17"/>
    <cellStyle name="60% - 强调文字颜色 1" xfId="48" builtinId="32"/>
    <cellStyle name="标题 3" xfId="49" builtinId="18"/>
    <cellStyle name="常规 6 3 2 2" xfId="50"/>
    <cellStyle name="60% - 强调文字颜色 4" xfId="51" builtinId="44"/>
    <cellStyle name="输出" xfId="52" builtinId="21"/>
    <cellStyle name="计算" xfId="53" builtinId="22"/>
    <cellStyle name="检查单元格" xfId="54" builtinId="23"/>
    <cellStyle name="输出 6" xfId="55"/>
    <cellStyle name="20% - 强调文字颜色 6" xfId="56" builtinId="50"/>
    <cellStyle name="标题 4 5 3" xfId="57"/>
    <cellStyle name="强调文字颜色 2" xfId="58" builtinId="33"/>
    <cellStyle name="PSHeading 4" xfId="59"/>
    <cellStyle name="链接单元格" xfId="60" builtinId="24"/>
    <cellStyle name="汇总" xfId="61" builtinId="25"/>
    <cellStyle name="好" xfId="62" builtinId="26"/>
    <cellStyle name="20% - 强调文字颜色 3 3" xfId="63"/>
    <cellStyle name="适中 8" xfId="64"/>
    <cellStyle name="适中" xfId="65" builtinId="28"/>
    <cellStyle name="警告文本 3 2 2" xfId="66"/>
    <cellStyle name="20% - 强调文字颜色 5" xfId="67" builtinId="46"/>
    <cellStyle name="检查单元格 3 2" xfId="68"/>
    <cellStyle name="强调文字颜色 1" xfId="69" builtinId="29"/>
    <cellStyle name="编号 3 2" xfId="70"/>
    <cellStyle name="常规 428" xfId="71"/>
    <cellStyle name="20% - 强调文字颜色 1" xfId="72" builtinId="30"/>
    <cellStyle name="标题 5 4" xfId="73"/>
    <cellStyle name="40% - 强调文字颜色 1" xfId="74" builtinId="31"/>
    <cellStyle name="20% - 强调文字颜色 2" xfId="75" builtinId="34"/>
    <cellStyle name="40% - 强调文字颜色 2" xfId="76" builtinId="35"/>
    <cellStyle name="强调文字颜色 3" xfId="77" builtinId="37"/>
    <cellStyle name="PSChar" xfId="78"/>
    <cellStyle name="强调文字颜色 4" xfId="79" builtinId="41"/>
    <cellStyle name="20% - 强调文字颜色 4" xfId="80" builtinId="42"/>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_弱电系统设备配置报价清单" xfId="86"/>
    <cellStyle name="40% - 强调文字颜色 6" xfId="87" builtinId="51"/>
    <cellStyle name="60% - 强调文字颜色 6" xfId="88" builtinId="52"/>
    <cellStyle name="20% - 强调文字颜色 5 3" xfId="89"/>
    <cellStyle name="标题 3 3 2" xfId="90"/>
    <cellStyle name="分级显示列_1_Book1" xfId="91"/>
    <cellStyle name="Currency_!!!GO" xfId="92"/>
    <cellStyle name="未定义" xfId="93"/>
    <cellStyle name="Accent3 - 60% 2 2" xfId="94"/>
    <cellStyle name="强调文字颜色 5 2" xfId="95"/>
    <cellStyle name="寘嬫愗傝_Region Orders (2)" xfId="96"/>
    <cellStyle name="20% - 强调文字颜色 3 2" xfId="97"/>
    <cellStyle name="超级链接 3" xfId="98"/>
    <cellStyle name="Currency1" xfId="99"/>
    <cellStyle name="商品名称 2" xfId="100"/>
    <cellStyle name="超链接 3 2" xfId="101"/>
    <cellStyle name="强调文字颜色 6 3 2" xfId="102"/>
    <cellStyle name="强调文字颜色 6 2 3" xfId="103"/>
    <cellStyle name="Accent2 3 2" xfId="104"/>
    <cellStyle name="强调文字颜色 4 2 3" xfId="105"/>
    <cellStyle name="60% - 强调文字颜色 5 2 2" xfId="106"/>
    <cellStyle name="好 8" xfId="107"/>
    <cellStyle name="强调文字颜色 3 2 3" xfId="108"/>
    <cellStyle name="60% - 强调文字颜色 4 2 2" xfId="109"/>
    <cellStyle name="强调文字颜色 1 3" xfId="110"/>
    <cellStyle name="强调 2" xfId="111"/>
    <cellStyle name="强调 1 2" xfId="112"/>
    <cellStyle name="千分位[0]_laroux" xfId="113"/>
    <cellStyle name="普通_97-917" xfId="114"/>
    <cellStyle name="20% - 强调文字颜色 2 3" xfId="115"/>
    <cellStyle name="Accent1 - 20% 3" xfId="116"/>
    <cellStyle name="强调文字颜色 2 2 2 2" xfId="117"/>
    <cellStyle name="20% - 强调文字颜色 1 3" xfId="118"/>
    <cellStyle name="部门 2 3" xfId="119"/>
    <cellStyle name="借出原因 4" xfId="120"/>
    <cellStyle name="差_2008年地州对账表(国库资金） 2 2" xfId="121"/>
    <cellStyle name="40% - 强调文字颜色 6 3" xfId="122"/>
    <cellStyle name="Accent6 - 20% 3" xfId="123"/>
    <cellStyle name="千分位_97-917" xfId="124"/>
    <cellStyle name="Mon閠aire_!!!GO" xfId="125"/>
    <cellStyle name="常规 3" xfId="126"/>
    <cellStyle name="汇总 2 5" xfId="127"/>
    <cellStyle name="强调文字颜色 4 3" xfId="128"/>
    <cellStyle name="t" xfId="129"/>
    <cellStyle name="常规 9 2 3" xfId="130"/>
    <cellStyle name="好_0502通海县 3" xfId="131"/>
    <cellStyle name="捠壿 [0.00]_Region Orders (2)" xfId="132"/>
    <cellStyle name="常规_2007年云南省向人大报送政府收支预算表格式编制过程表 2 2 2" xfId="133"/>
    <cellStyle name="40% - 强调文字颜色 3 3" xfId="134"/>
    <cellStyle name="常规_2007年云南省向人大报送政府收支预算表格式编制过程表 2 2" xfId="135"/>
    <cellStyle name="Date 3" xfId="136"/>
    <cellStyle name="常规 452" xfId="137"/>
    <cellStyle name="常规 4" xfId="138"/>
    <cellStyle name="强调 3" xfId="139"/>
    <cellStyle name="常规 2" xfId="140"/>
    <cellStyle name="常规_2007年云南省向人大报送政府收支预算表格式编制过程表 2" xfId="141"/>
    <cellStyle name="_Book1_3" xfId="142"/>
    <cellStyle name="标题 2 4 4" xfId="143"/>
    <cellStyle name="千位分隔 2" xfId="144"/>
    <cellStyle name="常规 430" xfId="145"/>
    <cellStyle name="强调文字颜色 3 3 2" xfId="146"/>
    <cellStyle name="常规 5 42 2" xfId="147"/>
    <cellStyle name="分级显示行_1_Book1" xfId="148"/>
    <cellStyle name="常规 16" xfId="149"/>
    <cellStyle name="常规 11 3" xfId="150"/>
    <cellStyle name="后继超级链接 3" xfId="151"/>
    <cellStyle name="常规 10 2" xfId="152"/>
    <cellStyle name="常规 2 3" xfId="153"/>
    <cellStyle name="40% - 强调文字颜色 1 3" xfId="154"/>
    <cellStyle name="Milliers_!!!GO" xfId="155"/>
    <cellStyle name="comma zerodec" xfId="156"/>
    <cellStyle name="标题 5" xfId="157"/>
    <cellStyle name="Pourcentage_pldt" xfId="158"/>
    <cellStyle name="捠壿_Region Orders (2)" xfId="159"/>
    <cellStyle name="标题1 4" xfId="160"/>
    <cellStyle name="RowLevel_0" xfId="161"/>
    <cellStyle name="Header1 2" xfId="162"/>
    <cellStyle name="标题 3 2 2" xfId="163"/>
    <cellStyle name="60% - 强调文字颜色 1 2" xfId="164"/>
    <cellStyle name="no dec 3" xfId="165"/>
    <cellStyle name="Header2" xfId="166"/>
    <cellStyle name="Comma [0]_!!!GO" xfId="167"/>
    <cellStyle name="常规 20" xfId="168"/>
    <cellStyle name="Accent5" xfId="169"/>
    <cellStyle name="60% - 强调文字颜色 3 2" xfId="170"/>
    <cellStyle name="Accent6 - 60%" xfId="171"/>
    <cellStyle name="60% - 强调文字颜色 2 2 3" xfId="172"/>
    <cellStyle name="常规 5" xfId="173"/>
    <cellStyle name="60% - 强调文字颜色 1 3 2" xfId="174"/>
    <cellStyle name="标题 1 2 2" xfId="175"/>
    <cellStyle name="40% - 强调文字颜色 5 2 2" xfId="176"/>
    <cellStyle name="40% - 强调文字颜色 4 3" xfId="177"/>
    <cellStyle name="标题 4 2 2" xfId="178"/>
    <cellStyle name="40% - 强调文字颜色 3 2" xfId="179"/>
    <cellStyle name="40% - 强调文字颜色 2 3" xfId="180"/>
    <cellStyle name="Category 2" xfId="181"/>
    <cellStyle name="40% - 强调文字颜色 1 2 2" xfId="182"/>
    <cellStyle name="常规 2 2 6" xfId="183"/>
    <cellStyle name="表标题" xfId="184"/>
    <cellStyle name="20% - 强调文字颜色 5 2 2" xfId="185"/>
    <cellStyle name="超链接 2" xfId="186"/>
    <cellStyle name="Percent [2]" xfId="187"/>
    <cellStyle name="0,0_x000d_&#10;NA_x000d_&#10;" xfId="188"/>
    <cellStyle name="Mon閠aire [0]_!!!GO" xfId="189"/>
    <cellStyle name="Accent3 - 40%" xfId="190"/>
    <cellStyle name="PSDec 2" xfId="191"/>
    <cellStyle name="常规 10" xfId="192"/>
    <cellStyle name="Grey" xfId="193"/>
    <cellStyle name="标题 2 2" xfId="194"/>
    <cellStyle name="Accent6 - 40%" xfId="195"/>
    <cellStyle name="常规 3 3" xfId="196"/>
    <cellStyle name="per.style" xfId="197"/>
    <cellStyle name="常规 2 4" xfId="198"/>
    <cellStyle name="PSInt" xfId="199"/>
    <cellStyle name="常规 19 2" xfId="200"/>
    <cellStyle name="Month 2" xfId="201"/>
    <cellStyle name="Accent5 - 20%" xfId="202"/>
    <cellStyle name="6mal" xfId="203"/>
    <cellStyle name="常规 19 10" xfId="204"/>
    <cellStyle name="Dollar (zero dec)" xfId="205"/>
    <cellStyle name="常规 15 2" xfId="206"/>
    <cellStyle name="ColLevel_0" xfId="207"/>
    <cellStyle name="常规_2007年云南省向人大报送政府收支预算表格式编制过程表" xfId="208"/>
    <cellStyle name="_关闭破产企业已移交地方管理中小学校退休教师情况明细表(1)" xfId="209"/>
    <cellStyle name="常规 2 2 11 2" xfId="210"/>
    <cellStyle name="Normal - Style1" xfId="211"/>
    <cellStyle name="New Times Roman" xfId="212"/>
    <cellStyle name="Moneda_96 Risk" xfId="213"/>
    <cellStyle name="Millares_96 Risk" xfId="214"/>
    <cellStyle name="PSSpacer" xfId="215"/>
    <cellStyle name="Comma_!!!GO" xfId="216"/>
    <cellStyle name="Input Cells" xfId="217"/>
    <cellStyle name="Linked Cells" xfId="218"/>
    <cellStyle name="Millares [0]_96 Risk" xfId="219"/>
    <cellStyle name="Moneda [0]_96 Risk" xfId="220"/>
    <cellStyle name="Normal" xfId="221"/>
    <cellStyle name="PSDate" xfId="222"/>
    <cellStyle name="常规 2 4 2" xfId="223"/>
    <cellStyle name="Standard_AREAS" xfId="224"/>
  </cellStyles>
  <dxfs count="5">
    <dxf>
      <font>
        <color indexed="9"/>
      </font>
    </dxf>
    <dxf>
      <font>
        <color indexed="10"/>
      </font>
    </dxf>
    <dxf>
      <font>
        <b val="1"/>
        <i val="0"/>
      </font>
    </dxf>
    <dxf>
      <font>
        <b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DISK\\\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26" workbookViewId="0">
      <selection activeCell="A40" sqref="A40"/>
    </sheetView>
  </sheetViews>
  <sheetFormatPr defaultColWidth="9" defaultRowHeight="18.75" outlineLevelCol="5"/>
  <cols>
    <col min="1" max="1" width="71" style="438" customWidth="1"/>
    <col min="2" max="16384" width="9" style="438"/>
  </cols>
  <sheetData>
    <row r="1" spans="1:1">
      <c r="A1" s="439" t="s">
        <v>0</v>
      </c>
    </row>
    <row r="2" ht="20" customHeight="1" spans="1:1">
      <c r="A2" s="440" t="s">
        <v>1</v>
      </c>
    </row>
    <row r="3" ht="20" customHeight="1" spans="1:1">
      <c r="A3" s="440" t="s">
        <v>2</v>
      </c>
    </row>
    <row r="4" ht="20" customHeight="1" spans="1:1">
      <c r="A4" s="440" t="s">
        <v>3</v>
      </c>
    </row>
    <row r="5" ht="20" customHeight="1" spans="1:5">
      <c r="A5" s="441" t="s">
        <v>4</v>
      </c>
      <c r="B5" s="442"/>
      <c r="C5" s="442"/>
      <c r="D5" s="442"/>
      <c r="E5" s="169"/>
    </row>
    <row r="6" ht="20" customHeight="1" spans="1:4">
      <c r="A6" s="443" t="s">
        <v>5</v>
      </c>
      <c r="B6" s="442"/>
      <c r="C6" s="442"/>
      <c r="D6" s="442"/>
    </row>
    <row r="7" ht="20" customHeight="1" spans="1:4">
      <c r="A7" s="441" t="s">
        <v>6</v>
      </c>
      <c r="B7" s="444"/>
      <c r="C7" s="444"/>
      <c r="D7" s="444"/>
    </row>
    <row r="8" ht="20" customHeight="1" spans="1:6">
      <c r="A8" s="445" t="s">
        <v>7</v>
      </c>
      <c r="F8" s="169"/>
    </row>
    <row r="9" ht="20" customHeight="1" spans="1:1">
      <c r="A9" s="440" t="s">
        <v>8</v>
      </c>
    </row>
    <row r="10" ht="20" customHeight="1" spans="1:1">
      <c r="A10" s="445" t="s">
        <v>9</v>
      </c>
    </row>
    <row r="11" ht="20" customHeight="1" spans="1:1">
      <c r="A11" s="440" t="s">
        <v>10</v>
      </c>
    </row>
    <row r="12" ht="20" customHeight="1" spans="1:1">
      <c r="A12" s="440" t="s">
        <v>11</v>
      </c>
    </row>
    <row r="13" ht="20" customHeight="1" spans="1:1">
      <c r="A13" s="440" t="s">
        <v>12</v>
      </c>
    </row>
    <row r="14" ht="20" customHeight="1" spans="1:1">
      <c r="A14" s="440" t="s">
        <v>13</v>
      </c>
    </row>
    <row r="15" ht="20" customHeight="1" spans="1:1">
      <c r="A15" s="440" t="s">
        <v>14</v>
      </c>
    </row>
    <row r="16" ht="20" customHeight="1" spans="1:1">
      <c r="A16" s="441" t="s">
        <v>15</v>
      </c>
    </row>
    <row r="17" ht="20" customHeight="1" spans="1:1">
      <c r="A17" s="441" t="s">
        <v>16</v>
      </c>
    </row>
    <row r="18" ht="20" customHeight="1" spans="1:1">
      <c r="A18" s="441" t="s">
        <v>17</v>
      </c>
    </row>
    <row r="19" ht="20" customHeight="1" spans="1:1">
      <c r="A19" s="441" t="s">
        <v>18</v>
      </c>
    </row>
    <row r="20" ht="20" customHeight="1" spans="1:1">
      <c r="A20" s="441" t="s">
        <v>19</v>
      </c>
    </row>
    <row r="21" ht="20" customHeight="1" spans="1:1">
      <c r="A21" s="441" t="s">
        <v>20</v>
      </c>
    </row>
    <row r="22" ht="20" customHeight="1" spans="1:1">
      <c r="A22" s="441" t="s">
        <v>21</v>
      </c>
    </row>
    <row r="23" ht="20" customHeight="1" spans="1:1">
      <c r="A23" s="441" t="s">
        <v>22</v>
      </c>
    </row>
    <row r="24" ht="20" customHeight="1" spans="1:1">
      <c r="A24" s="441" t="s">
        <v>23</v>
      </c>
    </row>
    <row r="25" ht="20" customHeight="1" spans="1:1">
      <c r="A25" s="441" t="s">
        <v>24</v>
      </c>
    </row>
    <row r="26" ht="20" customHeight="1" spans="1:1">
      <c r="A26" s="441" t="s">
        <v>25</v>
      </c>
    </row>
    <row r="27" ht="20" customHeight="1" spans="1:1">
      <c r="A27" s="441" t="s">
        <v>26</v>
      </c>
    </row>
    <row r="28" ht="20" customHeight="1" spans="1:1">
      <c r="A28" s="441" t="s">
        <v>27</v>
      </c>
    </row>
    <row r="29" ht="20" customHeight="1" spans="1:1">
      <c r="A29" s="441" t="s">
        <v>28</v>
      </c>
    </row>
    <row r="30" ht="20" customHeight="1" spans="1:1">
      <c r="A30" s="441" t="s">
        <v>29</v>
      </c>
    </row>
    <row r="31" ht="20" customHeight="1" spans="1:1">
      <c r="A31" s="441" t="s">
        <v>30</v>
      </c>
    </row>
    <row r="32" ht="20" customHeight="1" spans="1:1">
      <c r="A32" s="441" t="s">
        <v>31</v>
      </c>
    </row>
    <row r="33" ht="20" customHeight="1" spans="1:1">
      <c r="A33" s="441" t="s">
        <v>32</v>
      </c>
    </row>
    <row r="34" ht="20" customHeight="1" spans="1:1">
      <c r="A34" s="441" t="s">
        <v>33</v>
      </c>
    </row>
    <row r="35" ht="20" customHeight="1" spans="1:1">
      <c r="A35" s="441" t="s">
        <v>34</v>
      </c>
    </row>
    <row r="36" ht="20" customHeight="1" spans="1:1">
      <c r="A36" s="441" t="s">
        <v>35</v>
      </c>
    </row>
    <row r="37" ht="20" customHeight="1" spans="1:1">
      <c r="A37" s="441" t="s">
        <v>36</v>
      </c>
    </row>
    <row r="38" ht="20" customHeight="1" spans="1:1">
      <c r="A38" s="441" t="s">
        <v>37</v>
      </c>
    </row>
    <row r="39" ht="20" customHeight="1" spans="1:1">
      <c r="A39" s="441" t="s">
        <v>38</v>
      </c>
    </row>
    <row r="40" ht="20" customHeight="1" spans="1:1">
      <c r="A40" s="441" t="s">
        <v>39</v>
      </c>
    </row>
    <row r="41" ht="20" customHeight="1" spans="1:1">
      <c r="A41" s="441" t="s">
        <v>40</v>
      </c>
    </row>
    <row r="42" ht="20" customHeight="1" spans="1:1">
      <c r="A42" s="441" t="s">
        <v>41</v>
      </c>
    </row>
    <row r="43" ht="20" customHeight="1" spans="1:1">
      <c r="A43" s="441" t="s">
        <v>42</v>
      </c>
    </row>
  </sheetData>
  <pageMargins left="0.75" right="0.75" top="1" bottom="1" header="0.5" footer="0.5"/>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59"/>
  <sheetViews>
    <sheetView showZeros="0" workbookViewId="0">
      <selection activeCell="A10" sqref="A10"/>
    </sheetView>
  </sheetViews>
  <sheetFormatPr defaultColWidth="9" defaultRowHeight="13.5" outlineLevelCol="1"/>
  <cols>
    <col min="1" max="1" width="50.5" style="186" customWidth="1"/>
    <col min="2" max="2" width="59.7833333333333" customWidth="1"/>
  </cols>
  <sheetData>
    <row r="1" s="211" customFormat="1" ht="68" customHeight="1" spans="1:2">
      <c r="A1" s="335" t="s">
        <v>1269</v>
      </c>
      <c r="B1" s="336"/>
    </row>
    <row r="2" ht="29" customHeight="1" spans="1:2">
      <c r="A2" s="337" t="s">
        <v>1270</v>
      </c>
      <c r="B2" s="338" t="s">
        <v>84</v>
      </c>
    </row>
    <row r="3" ht="45" customHeight="1" spans="1:2">
      <c r="A3" s="180" t="s">
        <v>1271</v>
      </c>
      <c r="B3" s="136" t="s">
        <v>1272</v>
      </c>
    </row>
    <row r="4" ht="36" customHeight="1" spans="1:2">
      <c r="A4" s="339" t="s">
        <v>1273</v>
      </c>
      <c r="B4" s="340"/>
    </row>
    <row r="5" ht="36" customHeight="1" spans="1:2">
      <c r="A5" s="341" t="s">
        <v>1274</v>
      </c>
      <c r="B5" s="342"/>
    </row>
    <row r="6" ht="36" customHeight="1" spans="1:2">
      <c r="A6" s="339" t="s">
        <v>1275</v>
      </c>
      <c r="B6" s="342"/>
    </row>
    <row r="7" ht="36" customHeight="1" spans="1:2">
      <c r="A7" s="341" t="s">
        <v>1274</v>
      </c>
      <c r="B7" s="340"/>
    </row>
    <row r="8" ht="36" customHeight="1" spans="1:2">
      <c r="A8" s="339" t="s">
        <v>1276</v>
      </c>
      <c r="B8" s="342"/>
    </row>
    <row r="9" ht="36" customHeight="1" spans="1:2">
      <c r="A9" s="341" t="s">
        <v>1274</v>
      </c>
      <c r="B9" s="342"/>
    </row>
    <row r="10" ht="36" customHeight="1" spans="1:2">
      <c r="A10" s="339" t="s">
        <v>1277</v>
      </c>
      <c r="B10" s="342"/>
    </row>
    <row r="11" ht="36" customHeight="1" spans="1:2">
      <c r="A11" s="341" t="s">
        <v>1274</v>
      </c>
      <c r="B11" s="342"/>
    </row>
    <row r="12" ht="36" customHeight="1" spans="1:2">
      <c r="A12" s="339" t="s">
        <v>1278</v>
      </c>
      <c r="B12" s="342"/>
    </row>
    <row r="13" ht="36" customHeight="1" spans="1:2">
      <c r="A13" s="341" t="s">
        <v>1274</v>
      </c>
      <c r="B13" s="342"/>
    </row>
    <row r="14" ht="36" customHeight="1" spans="1:2">
      <c r="A14" s="339" t="s">
        <v>1279</v>
      </c>
      <c r="B14" s="342"/>
    </row>
    <row r="15" ht="36" customHeight="1" spans="1:2">
      <c r="A15" s="341" t="s">
        <v>1274</v>
      </c>
      <c r="B15" s="342"/>
    </row>
    <row r="16" ht="36" customHeight="1" spans="1:2">
      <c r="A16" s="339" t="s">
        <v>1280</v>
      </c>
      <c r="B16" s="342"/>
    </row>
    <row r="17" ht="36" customHeight="1" spans="1:2">
      <c r="A17" s="341" t="s">
        <v>1274</v>
      </c>
      <c r="B17" s="342"/>
    </row>
    <row r="18" ht="36" customHeight="1" spans="1:2">
      <c r="A18" s="339" t="s">
        <v>1281</v>
      </c>
      <c r="B18" s="342"/>
    </row>
    <row r="19" ht="36" customHeight="1" spans="1:2">
      <c r="A19" s="341" t="s">
        <v>1274</v>
      </c>
      <c r="B19" s="342"/>
    </row>
    <row r="20" ht="36" customHeight="1" spans="1:2">
      <c r="A20" s="339" t="s">
        <v>1282</v>
      </c>
      <c r="B20" s="342"/>
    </row>
    <row r="21" ht="36" customHeight="1" spans="1:2">
      <c r="A21" s="341" t="s">
        <v>1274</v>
      </c>
      <c r="B21" s="342"/>
    </row>
    <row r="22" ht="36" customHeight="1" spans="1:2">
      <c r="A22" s="339" t="s">
        <v>1283</v>
      </c>
      <c r="B22" s="342"/>
    </row>
    <row r="23" ht="36" customHeight="1" spans="1:2">
      <c r="A23" s="341" t="s">
        <v>1274</v>
      </c>
      <c r="B23" s="342"/>
    </row>
    <row r="24" ht="36" customHeight="1" spans="1:2">
      <c r="A24" s="343" t="s">
        <v>1284</v>
      </c>
      <c r="B24" s="342"/>
    </row>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7"/>
  <sheetViews>
    <sheetView showZeros="0" workbookViewId="0">
      <selection activeCell="D17" sqref="D17"/>
    </sheetView>
  </sheetViews>
  <sheetFormatPr defaultColWidth="9" defaultRowHeight="14.25" outlineLevelRow="6" outlineLevelCol="6"/>
  <cols>
    <col min="1" max="1" width="43.625" style="166" customWidth="1"/>
    <col min="2" max="2" width="20.625" style="168" customWidth="1"/>
    <col min="3" max="3" width="20.625" style="166" customWidth="1"/>
    <col min="4" max="4" width="20" style="166" customWidth="1"/>
    <col min="5" max="5" width="20" style="323" customWidth="1"/>
    <col min="6" max="16373" width="9" style="166"/>
    <col min="16374" max="16375" width="35.625" style="166"/>
    <col min="16376" max="16384" width="9" style="166"/>
  </cols>
  <sheetData>
    <row r="1" ht="45" customHeight="1" spans="1:5">
      <c r="A1" s="324" t="s">
        <v>1285</v>
      </c>
      <c r="B1" s="324"/>
      <c r="C1" s="324"/>
      <c r="D1" s="324"/>
      <c r="E1" s="324"/>
    </row>
    <row r="2" s="166" customFormat="1" ht="38" customHeight="1" spans="1:5">
      <c r="A2" s="325" t="s">
        <v>1286</v>
      </c>
      <c r="B2" s="325"/>
      <c r="C2" s="325"/>
      <c r="D2" s="326"/>
      <c r="E2" s="327" t="s">
        <v>84</v>
      </c>
    </row>
    <row r="3" s="167" customFormat="1" ht="45" customHeight="1" spans="1:5">
      <c r="A3" s="174" t="s">
        <v>1287</v>
      </c>
      <c r="B3" s="174" t="s">
        <v>1284</v>
      </c>
      <c r="C3" s="328" t="s">
        <v>1288</v>
      </c>
      <c r="D3" s="328" t="s">
        <v>1289</v>
      </c>
      <c r="E3" s="328" t="s">
        <v>1290</v>
      </c>
    </row>
    <row r="4" s="166" customFormat="1" ht="36" customHeight="1" spans="1:7">
      <c r="A4" s="329" t="s">
        <v>1291</v>
      </c>
      <c r="B4" s="330"/>
      <c r="C4" s="330"/>
      <c r="D4" s="330"/>
      <c r="E4" s="330"/>
      <c r="G4" s="331"/>
    </row>
    <row r="5" s="166" customFormat="1" ht="36" customHeight="1" spans="1:5">
      <c r="A5" s="332"/>
      <c r="B5" s="176"/>
      <c r="C5" s="176"/>
      <c r="D5" s="176"/>
      <c r="E5" s="333"/>
    </row>
    <row r="6" s="166" customFormat="1" ht="36" customHeight="1" spans="1:5">
      <c r="A6" s="329" t="s">
        <v>1292</v>
      </c>
      <c r="B6" s="330"/>
      <c r="C6" s="330"/>
      <c r="D6" s="330"/>
      <c r="E6" s="334"/>
    </row>
    <row r="7" s="166" customFormat="1" ht="36" customHeight="1" spans="1:5">
      <c r="A7" s="329" t="s">
        <v>1293</v>
      </c>
      <c r="B7" s="330"/>
      <c r="C7" s="330"/>
      <c r="D7" s="330"/>
      <c r="E7" s="330"/>
    </row>
  </sheetData>
  <mergeCells count="2">
    <mergeCell ref="A1:E1"/>
    <mergeCell ref="A2:C2"/>
  </mergeCells>
  <conditionalFormatting sqref="E1">
    <cfRule type="cellIs" dxfId="0" priority="12" stopIfTrue="1" operator="greaterThanOrEqual">
      <formula>10</formula>
    </cfRule>
    <cfRule type="cellIs" dxfId="0" priority="13" stopIfTrue="1" operator="lessThanOrEqual">
      <formula>-1</formula>
    </cfRule>
  </conditionalFormatting>
  <conditionalFormatting sqref="B3:G3">
    <cfRule type="cellIs" dxfId="0" priority="2" stopIfTrue="1" operator="lessThanOrEqual">
      <formula>-1</formula>
    </cfRule>
  </conditionalFormatting>
  <conditionalFormatting sqref="F2 G2">
    <cfRule type="cellIs" dxfId="0" priority="4" stopIfTrue="1" operator="lessThanOrEqual">
      <formula>-1</formula>
    </cfRule>
    <cfRule type="cellIs" dxfId="0" priority="3" stopIfTrue="1" operator="greaterThanOrEqual">
      <formula>10</formula>
    </cfRule>
  </conditionalFormatting>
  <conditionalFormatting sqref="B4:G4 C6: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5"/>
  <sheetViews>
    <sheetView topLeftCell="A4" workbookViewId="0">
      <selection activeCell="A14" sqref="A14:E14"/>
    </sheetView>
  </sheetViews>
  <sheetFormatPr defaultColWidth="9" defaultRowHeight="13.5" outlineLevelCol="4"/>
  <cols>
    <col min="1" max="1" width="37.7583333333333" style="308" customWidth="1"/>
    <col min="2" max="2" width="15.625" style="308" customWidth="1"/>
    <col min="3" max="3" width="17.125" style="308" customWidth="1"/>
    <col min="4" max="4" width="15" style="308" customWidth="1"/>
    <col min="5" max="5" width="13.3833333333333" style="308" customWidth="1"/>
    <col min="6" max="244" width="9" style="308"/>
    <col min="245" max="16384" width="9" style="2"/>
  </cols>
  <sheetData>
    <row r="1" s="308" customFormat="1" ht="40.5" customHeight="1" spans="1:5">
      <c r="A1" s="309" t="s">
        <v>1294</v>
      </c>
      <c r="B1" s="309"/>
      <c r="C1" s="309"/>
      <c r="D1" s="309"/>
      <c r="E1" s="309"/>
    </row>
    <row r="2" s="308" customFormat="1" ht="17.1" customHeight="1" spans="1:5">
      <c r="A2" s="310"/>
      <c r="B2" s="311"/>
      <c r="C2" s="311"/>
      <c r="D2" s="311"/>
      <c r="E2" s="311"/>
    </row>
    <row r="3" s="308" customFormat="1" ht="25" customHeight="1" spans="1:5">
      <c r="A3" s="312"/>
      <c r="B3" s="312"/>
      <c r="C3" s="312"/>
      <c r="D3" s="312"/>
      <c r="E3" s="313" t="s">
        <v>1295</v>
      </c>
    </row>
    <row r="4" s="308" customFormat="1" ht="25" customHeight="1" spans="1:5">
      <c r="A4" s="314" t="s">
        <v>1296</v>
      </c>
      <c r="B4" s="314" t="s">
        <v>1272</v>
      </c>
      <c r="C4" s="314" t="s">
        <v>87</v>
      </c>
      <c r="D4" s="314" t="s">
        <v>1297</v>
      </c>
      <c r="E4" s="314"/>
    </row>
    <row r="5" s="308" customFormat="1" ht="25" customHeight="1" spans="1:5">
      <c r="A5" s="314"/>
      <c r="B5" s="314"/>
      <c r="C5" s="314"/>
      <c r="D5" s="315" t="s">
        <v>1298</v>
      </c>
      <c r="E5" s="315" t="s">
        <v>1299</v>
      </c>
    </row>
    <row r="6" s="308" customFormat="1" ht="25" customHeight="1" spans="1:5">
      <c r="A6" s="314"/>
      <c r="B6" s="314"/>
      <c r="C6" s="314"/>
      <c r="D6" s="316"/>
      <c r="E6" s="316"/>
    </row>
    <row r="7" s="308" customFormat="1" ht="27" customHeight="1" spans="1:5">
      <c r="A7" s="314" t="s">
        <v>1284</v>
      </c>
      <c r="B7" s="317">
        <v>1147.93</v>
      </c>
      <c r="C7" s="317">
        <f>SUM(C8:C10)</f>
        <v>1116.66</v>
      </c>
      <c r="D7" s="317">
        <f t="shared" ref="D7:D12" si="0">C7-B7</f>
        <v>-31.2700000000002</v>
      </c>
      <c r="E7" s="318">
        <f t="shared" ref="E7:E12" si="1">D7/B7</f>
        <v>-0.0272403369543441</v>
      </c>
    </row>
    <row r="8" s="308" customFormat="1" ht="30" customHeight="1" spans="1:5">
      <c r="A8" s="319" t="s">
        <v>1300</v>
      </c>
      <c r="B8" s="317">
        <v>10</v>
      </c>
      <c r="C8" s="317">
        <v>10</v>
      </c>
      <c r="D8" s="317">
        <f t="shared" si="0"/>
        <v>0</v>
      </c>
      <c r="E8" s="318">
        <f t="shared" si="1"/>
        <v>0</v>
      </c>
    </row>
    <row r="9" ht="30" customHeight="1" spans="1:5">
      <c r="A9" s="319" t="s">
        <v>1301</v>
      </c>
      <c r="B9" s="317">
        <v>274.41</v>
      </c>
      <c r="C9" s="317">
        <v>247.6</v>
      </c>
      <c r="D9" s="317">
        <f t="shared" si="0"/>
        <v>-26.81</v>
      </c>
      <c r="E9" s="318">
        <f t="shared" si="1"/>
        <v>-0.0977005211180352</v>
      </c>
    </row>
    <row r="10" ht="32" customHeight="1" spans="1:5">
      <c r="A10" s="319" t="s">
        <v>1302</v>
      </c>
      <c r="B10" s="317">
        <f>B11+B12</f>
        <v>863.52</v>
      </c>
      <c r="C10" s="317">
        <f>C11+C12</f>
        <v>859.06</v>
      </c>
      <c r="D10" s="317">
        <f t="shared" si="0"/>
        <v>-4.46000000000004</v>
      </c>
      <c r="E10" s="318">
        <f t="shared" si="1"/>
        <v>-0.00516490642949791</v>
      </c>
    </row>
    <row r="11" ht="28" customHeight="1" spans="1:5">
      <c r="A11" s="320" t="s">
        <v>1303</v>
      </c>
      <c r="B11" s="317">
        <v>94</v>
      </c>
      <c r="C11" s="317">
        <v>94</v>
      </c>
      <c r="D11" s="317">
        <f t="shared" si="0"/>
        <v>0</v>
      </c>
      <c r="E11" s="318">
        <f t="shared" si="1"/>
        <v>0</v>
      </c>
    </row>
    <row r="12" ht="45" customHeight="1" spans="1:5">
      <c r="A12" s="320" t="s">
        <v>1304</v>
      </c>
      <c r="B12" s="317">
        <v>769.52</v>
      </c>
      <c r="C12" s="317">
        <v>765.06</v>
      </c>
      <c r="D12" s="317">
        <f t="shared" si="0"/>
        <v>-4.46000000000004</v>
      </c>
      <c r="E12" s="318">
        <f t="shared" si="1"/>
        <v>-0.00579582077139</v>
      </c>
    </row>
    <row r="13" ht="105" customHeight="1" spans="1:5">
      <c r="A13" s="321" t="s">
        <v>1305</v>
      </c>
      <c r="B13" s="322"/>
      <c r="C13" s="322"/>
      <c r="D13" s="322"/>
      <c r="E13" s="322"/>
    </row>
    <row r="14" ht="126" customHeight="1" spans="1:5">
      <c r="A14" s="321" t="s">
        <v>1306</v>
      </c>
      <c r="B14" s="322"/>
      <c r="C14" s="322"/>
      <c r="D14" s="322"/>
      <c r="E14" s="322"/>
    </row>
    <row r="15" ht="50" customHeight="1" spans="1:5">
      <c r="A15" s="322" t="s">
        <v>1307</v>
      </c>
      <c r="B15" s="322"/>
      <c r="C15" s="322"/>
      <c r="D15" s="322"/>
      <c r="E15" s="322"/>
    </row>
  </sheetData>
  <mergeCells count="10">
    <mergeCell ref="A1:E1"/>
    <mergeCell ref="D4:E4"/>
    <mergeCell ref="A13:E13"/>
    <mergeCell ref="A14:E14"/>
    <mergeCell ref="A15:E15"/>
    <mergeCell ref="A4:A6"/>
    <mergeCell ref="B4:B6"/>
    <mergeCell ref="C4:C6"/>
    <mergeCell ref="D5:D6"/>
    <mergeCell ref="E5:E6"/>
  </mergeCells>
  <printOptions horizontalCentered="1"/>
  <pageMargins left="0.709027777777778" right="0.709027777777778" top="0.75" bottom="0.75" header="0.309027777777778" footer="0.309027777777778"/>
  <pageSetup paperSize="9" scale="87" fitToHeight="20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topLeftCell="A22" workbookViewId="0">
      <selection activeCell="D32" sqref="D32"/>
    </sheetView>
  </sheetViews>
  <sheetFormatPr defaultColWidth="9" defaultRowHeight="14.25" outlineLevelCol="3"/>
  <cols>
    <col min="1" max="1" width="44.125" style="168" customWidth="1"/>
    <col min="2" max="2" width="18.5833333333333" style="168" customWidth="1"/>
    <col min="3" max="3" width="17.1666666666667" style="168" customWidth="1"/>
    <col min="4" max="4" width="21.625" style="251" customWidth="1"/>
    <col min="5" max="16357" width="9" style="168"/>
    <col min="16358" max="16358" width="45.625" style="168"/>
    <col min="16359" max="16384" width="9" style="168"/>
  </cols>
  <sheetData>
    <row r="1" ht="45" customHeight="1" spans="1:4">
      <c r="A1" s="294" t="s">
        <v>12</v>
      </c>
      <c r="B1" s="294"/>
      <c r="C1" s="294"/>
      <c r="D1" s="294"/>
    </row>
    <row r="2" s="248" customFormat="1" ht="20.1" customHeight="1" spans="1:4">
      <c r="A2" s="253"/>
      <c r="B2" s="254"/>
      <c r="C2" s="253"/>
      <c r="D2" s="255" t="s">
        <v>84</v>
      </c>
    </row>
    <row r="3" s="249" customFormat="1" ht="45" customHeight="1" spans="1:4">
      <c r="A3" s="295" t="s">
        <v>85</v>
      </c>
      <c r="B3" s="190" t="s">
        <v>86</v>
      </c>
      <c r="C3" s="190" t="s">
        <v>87</v>
      </c>
      <c r="D3" s="190" t="s">
        <v>88</v>
      </c>
    </row>
    <row r="4" s="249" customFormat="1" ht="36" customHeight="1" spans="1:4">
      <c r="A4" s="296" t="s">
        <v>1308</v>
      </c>
      <c r="B4" s="259">
        <v>0</v>
      </c>
      <c r="C4" s="259">
        <v>0</v>
      </c>
      <c r="D4" s="297" t="str">
        <f t="shared" ref="D4:D9" si="0">IFERROR((C4/B4-1)*100,"")</f>
        <v/>
      </c>
    </row>
    <row r="5" ht="36" customHeight="1" spans="1:4">
      <c r="A5" s="296" t="s">
        <v>1309</v>
      </c>
      <c r="B5" s="259">
        <v>0</v>
      </c>
      <c r="C5" s="259">
        <v>0</v>
      </c>
      <c r="D5" s="297" t="str">
        <f t="shared" si="0"/>
        <v/>
      </c>
    </row>
    <row r="6" ht="36" customHeight="1" spans="1:4">
      <c r="A6" s="296" t="s">
        <v>1310</v>
      </c>
      <c r="B6" s="259">
        <v>0</v>
      </c>
      <c r="C6" s="259">
        <v>0</v>
      </c>
      <c r="D6" s="297" t="str">
        <f t="shared" si="0"/>
        <v/>
      </c>
    </row>
    <row r="7" ht="36" customHeight="1" spans="1:4">
      <c r="A7" s="296" t="s">
        <v>1311</v>
      </c>
      <c r="B7" s="260"/>
      <c r="C7" s="259"/>
      <c r="D7" s="297" t="str">
        <f t="shared" si="0"/>
        <v/>
      </c>
    </row>
    <row r="8" ht="36" customHeight="1" spans="1:4">
      <c r="A8" s="296" t="s">
        <v>1312</v>
      </c>
      <c r="B8" s="260"/>
      <c r="C8" s="259"/>
      <c r="D8" s="297" t="str">
        <f t="shared" si="0"/>
        <v/>
      </c>
    </row>
    <row r="9" ht="36" customHeight="1" spans="1:4">
      <c r="A9" s="296" t="s">
        <v>1313</v>
      </c>
      <c r="B9" s="298">
        <f>SUM(B10:B13)</f>
        <v>258557</v>
      </c>
      <c r="C9" s="298">
        <f>SUM(C10:C13)</f>
        <v>301890</v>
      </c>
      <c r="D9" s="297">
        <f t="shared" si="0"/>
        <v>16.7595539861617</v>
      </c>
    </row>
    <row r="10" ht="36" customHeight="1" spans="1:4">
      <c r="A10" s="296" t="s">
        <v>1314</v>
      </c>
      <c r="B10" s="299">
        <v>252007</v>
      </c>
      <c r="C10" s="299">
        <v>314290</v>
      </c>
      <c r="D10" s="297">
        <f t="shared" ref="D10:D30" si="1">IFERROR((C10/B10-1)*100,"")</f>
        <v>24.7147896685409</v>
      </c>
    </row>
    <row r="11" ht="36" customHeight="1" spans="1:4">
      <c r="A11" s="296" t="s">
        <v>1315</v>
      </c>
      <c r="B11" s="299">
        <v>410</v>
      </c>
      <c r="C11" s="299">
        <v>400</v>
      </c>
      <c r="D11" s="297">
        <f>(C11-B11)/B11*(-100)</f>
        <v>2.4390243902439</v>
      </c>
    </row>
    <row r="12" ht="36" customHeight="1" spans="1:4">
      <c r="A12" s="296" t="s">
        <v>1316</v>
      </c>
      <c r="B12" s="299">
        <v>19063</v>
      </c>
      <c r="C12" s="299">
        <v>3200</v>
      </c>
      <c r="D12" s="297">
        <f t="shared" si="1"/>
        <v>-83.2135550542937</v>
      </c>
    </row>
    <row r="13" ht="36" customHeight="1" spans="1:4">
      <c r="A13" s="296" t="s">
        <v>1317</v>
      </c>
      <c r="B13" s="299">
        <v>-12923</v>
      </c>
      <c r="C13" s="299">
        <v>-16000</v>
      </c>
      <c r="D13" s="297">
        <f>(C13-B13)/B13*(-100)</f>
        <v>-23.8102607753618</v>
      </c>
    </row>
    <row r="14" ht="36" customHeight="1" spans="1:4">
      <c r="A14" s="296" t="s">
        <v>1318</v>
      </c>
      <c r="B14" s="299">
        <v>0</v>
      </c>
      <c r="C14" s="299">
        <v>0</v>
      </c>
      <c r="D14" s="297" t="e">
        <f>(C14-B14)/B14*(-100)</f>
        <v>#DIV/0!</v>
      </c>
    </row>
    <row r="15" ht="36" customHeight="1" spans="1:4">
      <c r="A15" s="296" t="s">
        <v>1319</v>
      </c>
      <c r="B15" s="299">
        <v>0</v>
      </c>
      <c r="C15" s="145">
        <v>0</v>
      </c>
      <c r="D15" s="297" t="str">
        <f t="shared" si="1"/>
        <v/>
      </c>
    </row>
    <row r="16" ht="36" customHeight="1" spans="1:4">
      <c r="A16" s="296" t="s">
        <v>1320</v>
      </c>
      <c r="B16" s="300">
        <v>190</v>
      </c>
      <c r="C16" s="300">
        <v>110</v>
      </c>
      <c r="D16" s="297">
        <f t="shared" si="1"/>
        <v>-42.1052631578947</v>
      </c>
    </row>
    <row r="17" ht="36" customHeight="1" spans="1:4">
      <c r="A17" s="296" t="s">
        <v>1321</v>
      </c>
      <c r="B17" s="299"/>
      <c r="C17" s="299"/>
      <c r="D17" s="297" t="str">
        <f t="shared" si="1"/>
        <v/>
      </c>
    </row>
    <row r="18" ht="36" customHeight="1" spans="1:4">
      <c r="A18" s="296" t="s">
        <v>1322</v>
      </c>
      <c r="B18" s="299"/>
      <c r="C18" s="299"/>
      <c r="D18" s="297" t="str">
        <f t="shared" si="1"/>
        <v/>
      </c>
    </row>
    <row r="19" ht="36" customHeight="1" spans="1:4">
      <c r="A19" s="296" t="s">
        <v>1323</v>
      </c>
      <c r="B19" s="260">
        <v>2766</v>
      </c>
      <c r="C19" s="298">
        <v>2960</v>
      </c>
      <c r="D19" s="297">
        <f t="shared" si="1"/>
        <v>7.01373825018077</v>
      </c>
    </row>
    <row r="20" ht="36" customHeight="1" spans="1:4">
      <c r="A20" s="296" t="s">
        <v>1324</v>
      </c>
      <c r="B20" s="260"/>
      <c r="C20" s="298"/>
      <c r="D20" s="297" t="str">
        <f t="shared" si="1"/>
        <v/>
      </c>
    </row>
    <row r="21" ht="36" customHeight="1" spans="1:4">
      <c r="A21" s="296" t="s">
        <v>1325</v>
      </c>
      <c r="B21" s="260"/>
      <c r="C21" s="298"/>
      <c r="D21" s="297" t="str">
        <f t="shared" si="1"/>
        <v/>
      </c>
    </row>
    <row r="22" ht="36" customHeight="1" spans="1:4">
      <c r="A22" s="296" t="s">
        <v>1326</v>
      </c>
      <c r="B22" s="260"/>
      <c r="C22" s="298"/>
      <c r="D22" s="297" t="str">
        <f t="shared" si="1"/>
        <v/>
      </c>
    </row>
    <row r="23" ht="36" customHeight="1" spans="1:4">
      <c r="A23" s="296" t="s">
        <v>1327</v>
      </c>
      <c r="B23" s="299">
        <v>6835</v>
      </c>
      <c r="C23" s="299">
        <v>4000</v>
      </c>
      <c r="D23" s="297">
        <f t="shared" si="1"/>
        <v>-41.4776883686906</v>
      </c>
    </row>
    <row r="24" ht="36" customHeight="1" spans="1:4">
      <c r="A24" s="296" t="s">
        <v>1328</v>
      </c>
      <c r="B24" s="298"/>
      <c r="C24" s="298"/>
      <c r="D24" s="297" t="str">
        <f t="shared" si="1"/>
        <v/>
      </c>
    </row>
    <row r="25" ht="36" customHeight="1" spans="1:4">
      <c r="A25" s="296" t="s">
        <v>1329</v>
      </c>
      <c r="B25" s="260"/>
      <c r="C25" s="298"/>
      <c r="D25" s="297" t="str">
        <f t="shared" si="1"/>
        <v/>
      </c>
    </row>
    <row r="26" ht="36" customHeight="1" spans="1:4">
      <c r="A26" s="296" t="s">
        <v>1330</v>
      </c>
      <c r="B26" s="260">
        <v>0</v>
      </c>
      <c r="C26" s="298">
        <v>0</v>
      </c>
      <c r="D26" s="297" t="str">
        <f t="shared" si="1"/>
        <v/>
      </c>
    </row>
    <row r="27" ht="36" customHeight="1" spans="1:4">
      <c r="A27" s="296" t="s">
        <v>1331</v>
      </c>
      <c r="B27" s="260">
        <v>0</v>
      </c>
      <c r="C27" s="298">
        <v>0</v>
      </c>
      <c r="D27" s="297" t="str">
        <f t="shared" si="1"/>
        <v/>
      </c>
    </row>
    <row r="28" s="250" customFormat="1" ht="36" customHeight="1" spans="1:4">
      <c r="A28" s="296" t="s">
        <v>1332</v>
      </c>
      <c r="B28" s="260">
        <v>0</v>
      </c>
      <c r="C28" s="298">
        <v>0</v>
      </c>
      <c r="D28" s="297" t="str">
        <f t="shared" si="1"/>
        <v/>
      </c>
    </row>
    <row r="29" ht="36" customHeight="1" spans="1:4">
      <c r="A29" s="296" t="s">
        <v>1333</v>
      </c>
      <c r="B29" s="260">
        <v>0</v>
      </c>
      <c r="C29" s="298">
        <v>0</v>
      </c>
      <c r="D29" s="297" t="str">
        <f t="shared" si="1"/>
        <v/>
      </c>
    </row>
    <row r="30" ht="36" customHeight="1" spans="1:4">
      <c r="A30" s="296" t="s">
        <v>1334</v>
      </c>
      <c r="B30" s="260"/>
      <c r="C30" s="298"/>
      <c r="D30" s="297" t="str">
        <f t="shared" si="1"/>
        <v/>
      </c>
    </row>
    <row r="31" ht="36" customHeight="1" spans="1:4">
      <c r="A31" s="296" t="s">
        <v>1335</v>
      </c>
      <c r="B31" s="260">
        <v>1390</v>
      </c>
      <c r="C31" s="301">
        <v>0</v>
      </c>
      <c r="D31" s="297">
        <f t="shared" ref="D31:D39" si="2">IFERROR((C31/B31-1)*100,"")</f>
        <v>-100</v>
      </c>
    </row>
    <row r="32" s="293" customFormat="1" ht="36" customHeight="1" spans="1:4">
      <c r="A32" s="302" t="s">
        <v>74</v>
      </c>
      <c r="B32" s="303">
        <f>SUM(B4,B5,B6,B7,B8,B9,B15,B16,B19,B20,B21,B22,B23,B24,B30,B31)</f>
        <v>269738</v>
      </c>
      <c r="C32" s="303">
        <f>SUM(C4,C5,C6,C7,C8,C9,C15,C16,C19,C20,C21,C22,C23,C24,C30,C31)</f>
        <v>308960</v>
      </c>
      <c r="D32" s="270">
        <f t="shared" si="2"/>
        <v>14.5407766054468</v>
      </c>
    </row>
    <row r="33" ht="36" customHeight="1" spans="1:4">
      <c r="A33" s="304" t="s">
        <v>75</v>
      </c>
      <c r="B33" s="305">
        <f>SUM(B34:B38)</f>
        <v>82364</v>
      </c>
      <c r="C33" s="303">
        <f>C34+C35+C36+C38</f>
        <v>16792</v>
      </c>
      <c r="D33" s="270">
        <f t="shared" si="2"/>
        <v>-79.6124520421543</v>
      </c>
    </row>
    <row r="34" ht="36" customHeight="1" spans="1:4">
      <c r="A34" s="296" t="s">
        <v>1336</v>
      </c>
      <c r="B34" s="306">
        <v>4248</v>
      </c>
      <c r="C34" s="307"/>
      <c r="D34" s="297">
        <f t="shared" si="2"/>
        <v>-100</v>
      </c>
    </row>
    <row r="35" ht="36" customHeight="1" spans="1:4">
      <c r="A35" s="296" t="s">
        <v>1337</v>
      </c>
      <c r="B35" s="306">
        <v>11016</v>
      </c>
      <c r="C35" s="307">
        <v>3292</v>
      </c>
      <c r="D35" s="297">
        <f t="shared" si="2"/>
        <v>-70.1161946259985</v>
      </c>
    </row>
    <row r="36" ht="36" customHeight="1" spans="1:4">
      <c r="A36" s="296" t="s">
        <v>1338</v>
      </c>
      <c r="B36" s="260"/>
      <c r="C36" s="298"/>
      <c r="D36" s="297" t="str">
        <f t="shared" si="2"/>
        <v/>
      </c>
    </row>
    <row r="37" ht="36" customHeight="1" spans="1:4">
      <c r="A37" s="296" t="s">
        <v>1339</v>
      </c>
      <c r="B37" s="260">
        <v>46000</v>
      </c>
      <c r="C37" s="298"/>
      <c r="D37" s="297">
        <f t="shared" si="2"/>
        <v>-100</v>
      </c>
    </row>
    <row r="38" ht="36" customHeight="1" spans="1:4">
      <c r="A38" s="296" t="s">
        <v>1340</v>
      </c>
      <c r="B38" s="260">
        <v>21100</v>
      </c>
      <c r="C38" s="298">
        <v>13500</v>
      </c>
      <c r="D38" s="297">
        <f t="shared" si="2"/>
        <v>-36.0189573459716</v>
      </c>
    </row>
    <row r="39" ht="36" customHeight="1" spans="1:4">
      <c r="A39" s="302" t="s">
        <v>83</v>
      </c>
      <c r="B39" s="305">
        <f>B32+B33</f>
        <v>352102</v>
      </c>
      <c r="C39" s="303">
        <f>C32+C33</f>
        <v>325752</v>
      </c>
      <c r="D39" s="270">
        <f t="shared" si="2"/>
        <v>-7.48362690356772</v>
      </c>
    </row>
  </sheetData>
  <mergeCells count="1">
    <mergeCell ref="A1:D1"/>
  </mergeCells>
  <conditionalFormatting sqref="A27">
    <cfRule type="expression" dxfId="2" priority="1" stopIfTrue="1">
      <formula>"len($A:$A)=3"</formula>
    </cfRule>
  </conditionalFormatting>
  <conditionalFormatting sqref="A32">
    <cfRule type="expression" dxfId="2" priority="2" stopIfTrue="1">
      <formula>"len($A:$A)=3"</formula>
    </cfRule>
  </conditionalFormatting>
  <conditionalFormatting sqref="A29:A31">
    <cfRule type="expression" dxfId="2" priority="5" stopIfTrue="1">
      <formula>"len($A:$A)=3"</formula>
    </cfRule>
  </conditionalFormatting>
  <conditionalFormatting sqref="C19:C21">
    <cfRule type="expression" dxfId="2" priority="7" stopIfTrue="1">
      <formula>"len($A:$A)=3"</formula>
    </cfRule>
  </conditionalFormatting>
  <conditionalFormatting sqref="A28:A29 A5:A21">
    <cfRule type="expression" dxfId="2" priority="12" stopIfTrue="1">
      <formula>"len($A:$A)=3"</formula>
    </cfRule>
  </conditionalFormatting>
  <conditionalFormatting sqref="B5:D8 B9:C9 D9:D30">
    <cfRule type="expression" dxfId="2" priority="9" stopIfTrue="1">
      <formula>"len($A:$A)=3"</formula>
    </cfRule>
  </conditionalFormatting>
  <conditionalFormatting sqref="C5:D8 D9:D30">
    <cfRule type="expression" dxfId="2" priority="6" stopIfTrue="1">
      <formula>"len($A:$A)=3"</formula>
    </cfRule>
  </conditionalFormatting>
  <conditionalFormatting sqref="B19:C21">
    <cfRule type="expression" dxfId="2" priority="10" stopIfTrue="1">
      <formula>"len($A:$A)=3"</formula>
    </cfRule>
  </conditionalFormatting>
  <conditionalFormatting sqref="B28:C30 B31:D31">
    <cfRule type="expression" dxfId="2" priority="11" stopIfTrue="1">
      <formula>"len($A:$A)=3"</formula>
    </cfRule>
  </conditionalFormatting>
  <conditionalFormatting sqref="C28:C30 C31:D31">
    <cfRule type="expression" dxfId="2"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7"/>
  <sheetViews>
    <sheetView showZeros="0" zoomScale="115" zoomScaleNormal="115" workbookViewId="0">
      <pane ySplit="3" topLeftCell="A67" activePane="bottomLeft" state="frozen"/>
      <selection/>
      <selection pane="bottomLeft" activeCell="B74" sqref="B74"/>
    </sheetView>
  </sheetViews>
  <sheetFormatPr defaultColWidth="9" defaultRowHeight="18.75" outlineLevelCol="3"/>
  <cols>
    <col min="1" max="1" width="50.7583333333333" style="288" customWidth="1"/>
    <col min="2" max="2" width="16.625" style="288" customWidth="1"/>
    <col min="3" max="3" width="13.5833333333333" style="288" customWidth="1"/>
    <col min="4" max="4" width="15.875" style="290" customWidth="1"/>
    <col min="5" max="16384" width="9" style="288"/>
  </cols>
  <sheetData>
    <row r="1" ht="45" customHeight="1" spans="1:4">
      <c r="A1" s="226" t="s">
        <v>13</v>
      </c>
      <c r="B1" s="226"/>
      <c r="C1" s="226"/>
      <c r="D1" s="226"/>
    </row>
    <row r="2" s="288" customFormat="1" ht="20.1" customHeight="1" spans="4:4">
      <c r="D2" s="291" t="s">
        <v>43</v>
      </c>
    </row>
    <row r="3" s="289" customFormat="1" ht="45" customHeight="1" spans="1:4">
      <c r="A3" s="228" t="s">
        <v>44</v>
      </c>
      <c r="B3" s="229" t="s">
        <v>45</v>
      </c>
      <c r="C3" s="229" t="s">
        <v>46</v>
      </c>
      <c r="D3" s="229" t="s">
        <v>47</v>
      </c>
    </row>
    <row r="4" ht="36" customHeight="1" spans="1:4">
      <c r="A4" s="230" t="s">
        <v>1341</v>
      </c>
      <c r="B4" s="231">
        <v>64</v>
      </c>
      <c r="C4" s="232">
        <v>0</v>
      </c>
      <c r="D4" s="233">
        <f>IFERROR((C4/B4-1)*100,"")</f>
        <v>-100</v>
      </c>
    </row>
    <row r="5" ht="36" customHeight="1" spans="1:4">
      <c r="A5" s="230" t="s">
        <v>1342</v>
      </c>
      <c r="B5" s="234">
        <v>64</v>
      </c>
      <c r="C5" s="234">
        <v>0</v>
      </c>
      <c r="D5" s="235">
        <f>IFERROR((C5/B5-1)*100,"")</f>
        <v>-100</v>
      </c>
    </row>
    <row r="6" ht="36" customHeight="1" spans="1:4">
      <c r="A6" s="230" t="s">
        <v>1343</v>
      </c>
      <c r="B6" s="231">
        <v>64</v>
      </c>
      <c r="C6" s="231">
        <v>0</v>
      </c>
      <c r="D6" s="233">
        <f>IFERROR((C6/B6-1)*100,"")</f>
        <v>-100</v>
      </c>
    </row>
    <row r="7" ht="36" customHeight="1" spans="1:4">
      <c r="A7" s="230" t="s">
        <v>1344</v>
      </c>
      <c r="B7" s="231">
        <v>827</v>
      </c>
      <c r="C7" s="231">
        <v>0</v>
      </c>
      <c r="D7" s="233"/>
    </row>
    <row r="8" ht="36" customHeight="1" spans="1:4">
      <c r="A8" s="230" t="s">
        <v>1345</v>
      </c>
      <c r="B8" s="231">
        <v>827</v>
      </c>
      <c r="C8" s="231">
        <v>0</v>
      </c>
      <c r="D8" s="233"/>
    </row>
    <row r="9" ht="36" customHeight="1" spans="1:4">
      <c r="A9" s="230" t="s">
        <v>1346</v>
      </c>
      <c r="B9" s="231">
        <v>441</v>
      </c>
      <c r="C9" s="231">
        <v>0</v>
      </c>
      <c r="D9" s="233"/>
    </row>
    <row r="10" ht="36" customHeight="1" spans="1:4">
      <c r="A10" s="230" t="s">
        <v>1347</v>
      </c>
      <c r="B10" s="231">
        <v>386</v>
      </c>
      <c r="C10" s="231">
        <v>0</v>
      </c>
      <c r="D10" s="233"/>
    </row>
    <row r="11" ht="36" customHeight="1" spans="1:4">
      <c r="A11" s="230" t="s">
        <v>1348</v>
      </c>
      <c r="B11" s="231">
        <v>0</v>
      </c>
      <c r="C11" s="231">
        <v>0</v>
      </c>
      <c r="D11" s="233"/>
    </row>
    <row r="12" ht="36" customHeight="1" spans="1:4">
      <c r="A12" s="230" t="s">
        <v>1349</v>
      </c>
      <c r="B12" s="231">
        <v>0</v>
      </c>
      <c r="C12" s="231">
        <v>0</v>
      </c>
      <c r="D12" s="233"/>
    </row>
    <row r="13" ht="36" customHeight="1" spans="1:4">
      <c r="A13" s="230" t="s">
        <v>1350</v>
      </c>
      <c r="B13" s="231">
        <v>0</v>
      </c>
      <c r="C13" s="231">
        <v>0</v>
      </c>
      <c r="D13" s="233"/>
    </row>
    <row r="14" ht="36" customHeight="1" spans="1:4">
      <c r="A14" s="230" t="s">
        <v>1351</v>
      </c>
      <c r="B14" s="231">
        <v>235255</v>
      </c>
      <c r="C14" s="231">
        <v>272115</v>
      </c>
      <c r="D14" s="233"/>
    </row>
    <row r="15" ht="36" customHeight="1" spans="1:4">
      <c r="A15" s="230" t="s">
        <v>1352</v>
      </c>
      <c r="B15" s="231">
        <v>229963</v>
      </c>
      <c r="C15" s="231">
        <v>265599</v>
      </c>
      <c r="D15" s="233"/>
    </row>
    <row r="16" ht="36" customHeight="1" spans="1:4">
      <c r="A16" s="230" t="s">
        <v>1353</v>
      </c>
      <c r="B16" s="231">
        <v>69218</v>
      </c>
      <c r="C16" s="231">
        <v>71633</v>
      </c>
      <c r="D16" s="233"/>
    </row>
    <row r="17" ht="36" customHeight="1" spans="1:4">
      <c r="A17" s="230" t="s">
        <v>1354</v>
      </c>
      <c r="B17" s="231">
        <v>32177</v>
      </c>
      <c r="C17" s="231">
        <v>40000</v>
      </c>
      <c r="D17" s="233"/>
    </row>
    <row r="18" ht="36" customHeight="1" spans="1:4">
      <c r="A18" s="230" t="s">
        <v>1355</v>
      </c>
      <c r="B18" s="231">
        <v>108801</v>
      </c>
      <c r="C18" s="231">
        <v>151115</v>
      </c>
      <c r="D18" s="233"/>
    </row>
    <row r="19" ht="36" customHeight="1" spans="1:4">
      <c r="A19" s="230" t="s">
        <v>1356</v>
      </c>
      <c r="B19" s="231">
        <v>13449</v>
      </c>
      <c r="C19" s="231">
        <v>0</v>
      </c>
      <c r="D19" s="233"/>
    </row>
    <row r="20" ht="36" customHeight="1" spans="1:4">
      <c r="A20" s="230" t="s">
        <v>1357</v>
      </c>
      <c r="B20" s="231">
        <v>872</v>
      </c>
      <c r="C20" s="231">
        <v>1691</v>
      </c>
      <c r="D20" s="233"/>
    </row>
    <row r="21" ht="36" customHeight="1" spans="1:4">
      <c r="A21" s="230" t="s">
        <v>1358</v>
      </c>
      <c r="B21" s="231">
        <v>600</v>
      </c>
      <c r="C21" s="231">
        <v>599</v>
      </c>
      <c r="D21" s="233"/>
    </row>
    <row r="22" ht="36" customHeight="1" spans="1:4">
      <c r="A22" s="230" t="s">
        <v>1359</v>
      </c>
      <c r="B22" s="231">
        <v>158</v>
      </c>
      <c r="C22" s="231">
        <v>0</v>
      </c>
      <c r="D22" s="233"/>
    </row>
    <row r="23" ht="36" customHeight="1" spans="1:4">
      <c r="A23" s="230" t="s">
        <v>1360</v>
      </c>
      <c r="B23" s="231">
        <v>1060</v>
      </c>
      <c r="C23" s="231">
        <v>21</v>
      </c>
      <c r="D23" s="233"/>
    </row>
    <row r="24" ht="36" customHeight="1" spans="1:4">
      <c r="A24" s="230" t="s">
        <v>1361</v>
      </c>
      <c r="B24" s="231">
        <v>10</v>
      </c>
      <c r="C24" s="231">
        <v>0</v>
      </c>
      <c r="D24" s="233"/>
    </row>
    <row r="25" ht="36" customHeight="1" spans="1:4">
      <c r="A25" s="230" t="s">
        <v>1362</v>
      </c>
      <c r="B25" s="231">
        <v>917</v>
      </c>
      <c r="C25" s="231">
        <v>0</v>
      </c>
      <c r="D25" s="233"/>
    </row>
    <row r="26" ht="36" customHeight="1" spans="1:4">
      <c r="A26" s="230" t="s">
        <v>1363</v>
      </c>
      <c r="B26" s="231">
        <v>2701</v>
      </c>
      <c r="C26" s="231">
        <v>540</v>
      </c>
      <c r="D26" s="233"/>
    </row>
    <row r="27" ht="36" customHeight="1" spans="1:4">
      <c r="A27" s="230" t="s">
        <v>1364</v>
      </c>
      <c r="B27" s="231">
        <v>2492</v>
      </c>
      <c r="C27" s="231">
        <v>2256</v>
      </c>
      <c r="D27" s="233"/>
    </row>
    <row r="28" ht="36" customHeight="1" spans="1:4">
      <c r="A28" s="230" t="s">
        <v>1365</v>
      </c>
      <c r="B28" s="231">
        <v>205</v>
      </c>
      <c r="C28" s="231">
        <v>876</v>
      </c>
      <c r="D28" s="233"/>
    </row>
    <row r="29" ht="36" customHeight="1" spans="1:4">
      <c r="A29" s="230" t="s">
        <v>1366</v>
      </c>
      <c r="B29" s="231">
        <v>2287</v>
      </c>
      <c r="C29" s="231">
        <v>1380</v>
      </c>
      <c r="D29" s="233"/>
    </row>
    <row r="30" ht="36" customHeight="1" spans="1:4">
      <c r="A30" s="230" t="s">
        <v>1367</v>
      </c>
      <c r="B30" s="231">
        <v>2800</v>
      </c>
      <c r="C30" s="231">
        <v>4260</v>
      </c>
      <c r="D30" s="233"/>
    </row>
    <row r="31" ht="36" customHeight="1" spans="1:4">
      <c r="A31" s="230" t="s">
        <v>1368</v>
      </c>
      <c r="B31" s="231">
        <v>2500</v>
      </c>
      <c r="C31" s="231">
        <v>4260</v>
      </c>
      <c r="D31" s="233"/>
    </row>
    <row r="32" ht="36" customHeight="1" spans="1:4">
      <c r="A32" s="230" t="s">
        <v>1369</v>
      </c>
      <c r="B32" s="231">
        <v>300</v>
      </c>
      <c r="C32" s="231">
        <v>0</v>
      </c>
      <c r="D32" s="233"/>
    </row>
    <row r="33" ht="36" customHeight="1" spans="1:4">
      <c r="A33" s="230" t="s">
        <v>1370</v>
      </c>
      <c r="B33" s="231">
        <v>784</v>
      </c>
      <c r="C33" s="231">
        <v>2039</v>
      </c>
      <c r="D33" s="233"/>
    </row>
    <row r="34" ht="36" customHeight="1" spans="1:4">
      <c r="A34" s="230" t="s">
        <v>1371</v>
      </c>
      <c r="B34" s="231">
        <v>784</v>
      </c>
      <c r="C34" s="231">
        <v>1864</v>
      </c>
      <c r="D34" s="233"/>
    </row>
    <row r="35" ht="36" customHeight="1" spans="1:4">
      <c r="A35" s="230" t="s">
        <v>1347</v>
      </c>
      <c r="B35" s="231">
        <v>279</v>
      </c>
      <c r="C35" s="231">
        <v>764</v>
      </c>
      <c r="D35" s="233"/>
    </row>
    <row r="36" ht="36" customHeight="1" spans="1:4">
      <c r="A36" s="230" t="s">
        <v>1372</v>
      </c>
      <c r="B36" s="231">
        <v>0</v>
      </c>
      <c r="C36" s="231">
        <v>0</v>
      </c>
      <c r="D36" s="233"/>
    </row>
    <row r="37" ht="36" customHeight="1" spans="1:4">
      <c r="A37" s="230" t="s">
        <v>1373</v>
      </c>
      <c r="B37" s="231">
        <v>0</v>
      </c>
      <c r="C37" s="231">
        <v>0</v>
      </c>
      <c r="D37" s="233"/>
    </row>
    <row r="38" ht="36" customHeight="1" spans="1:4">
      <c r="A38" s="230" t="s">
        <v>1374</v>
      </c>
      <c r="B38" s="231">
        <v>505</v>
      </c>
      <c r="C38" s="231">
        <v>1100</v>
      </c>
      <c r="D38" s="233"/>
    </row>
    <row r="39" ht="36" customHeight="1" spans="1:4">
      <c r="A39" s="230" t="s">
        <v>1345</v>
      </c>
      <c r="B39" s="231">
        <v>0</v>
      </c>
      <c r="C39" s="231">
        <v>175</v>
      </c>
      <c r="D39" s="233"/>
    </row>
    <row r="40" ht="36" customHeight="1" spans="1:4">
      <c r="A40" s="230" t="s">
        <v>1346</v>
      </c>
      <c r="B40" s="231">
        <v>0</v>
      </c>
      <c r="C40" s="231">
        <v>61</v>
      </c>
      <c r="D40" s="233"/>
    </row>
    <row r="41" ht="36" customHeight="1" spans="1:4">
      <c r="A41" s="230" t="s">
        <v>1347</v>
      </c>
      <c r="B41" s="231">
        <v>0</v>
      </c>
      <c r="C41" s="231">
        <v>114</v>
      </c>
      <c r="D41" s="233"/>
    </row>
    <row r="42" ht="36" customHeight="1" spans="1:4">
      <c r="A42" s="230" t="s">
        <v>1375</v>
      </c>
      <c r="B42" s="231">
        <v>0</v>
      </c>
      <c r="C42" s="231">
        <v>0</v>
      </c>
      <c r="D42" s="233"/>
    </row>
    <row r="43" ht="36" customHeight="1" spans="1:4">
      <c r="A43" s="230" t="s">
        <v>1376</v>
      </c>
      <c r="B43" s="231">
        <v>0</v>
      </c>
      <c r="C43" s="231">
        <v>0</v>
      </c>
      <c r="D43" s="233"/>
    </row>
    <row r="44" ht="36" customHeight="1" spans="1:4">
      <c r="A44" s="230" t="s">
        <v>1377</v>
      </c>
      <c r="B44" s="231">
        <v>0</v>
      </c>
      <c r="C44" s="231">
        <v>0</v>
      </c>
      <c r="D44" s="233"/>
    </row>
    <row r="45" ht="36" customHeight="1" spans="1:4">
      <c r="A45" s="230" t="s">
        <v>1378</v>
      </c>
      <c r="B45" s="231">
        <v>0</v>
      </c>
      <c r="C45" s="231">
        <v>0</v>
      </c>
      <c r="D45" s="233"/>
    </row>
    <row r="46" ht="36" customHeight="1" spans="1:4">
      <c r="A46" s="230" t="s">
        <v>1379</v>
      </c>
      <c r="B46" s="231">
        <v>0</v>
      </c>
      <c r="C46" s="231">
        <v>0</v>
      </c>
      <c r="D46" s="233"/>
    </row>
    <row r="47" ht="36" customHeight="1" spans="1:4">
      <c r="A47" s="230" t="s">
        <v>1380</v>
      </c>
      <c r="B47" s="231">
        <v>0</v>
      </c>
      <c r="C47" s="231">
        <v>0</v>
      </c>
      <c r="D47" s="233"/>
    </row>
    <row r="48" ht="36" customHeight="1" spans="1:4">
      <c r="A48" s="230" t="s">
        <v>1381</v>
      </c>
      <c r="B48" s="231">
        <v>0</v>
      </c>
      <c r="C48" s="231">
        <v>0</v>
      </c>
      <c r="D48" s="233"/>
    </row>
    <row r="49" ht="36" customHeight="1" spans="1:4">
      <c r="A49" s="230" t="s">
        <v>1382</v>
      </c>
      <c r="B49" s="231">
        <v>0</v>
      </c>
      <c r="C49" s="231">
        <v>0</v>
      </c>
      <c r="D49" s="233"/>
    </row>
    <row r="50" ht="36" customHeight="1" spans="1:4">
      <c r="A50" s="230" t="s">
        <v>1383</v>
      </c>
      <c r="B50" s="231">
        <v>47229</v>
      </c>
      <c r="C50" s="231">
        <v>197</v>
      </c>
      <c r="D50" s="233"/>
    </row>
    <row r="51" ht="36" customHeight="1" spans="1:4">
      <c r="A51" s="230" t="s">
        <v>1384</v>
      </c>
      <c r="B51" s="231">
        <v>46000</v>
      </c>
      <c r="C51" s="231">
        <v>0</v>
      </c>
      <c r="D51" s="233"/>
    </row>
    <row r="52" ht="36" customHeight="1" spans="1:4">
      <c r="A52" s="230" t="s">
        <v>1385</v>
      </c>
      <c r="B52" s="231">
        <v>0</v>
      </c>
      <c r="C52" s="231">
        <v>0</v>
      </c>
      <c r="D52" s="233"/>
    </row>
    <row r="53" ht="36" customHeight="1" spans="1:4">
      <c r="A53" s="230" t="s">
        <v>1386</v>
      </c>
      <c r="B53" s="231">
        <v>46000</v>
      </c>
      <c r="C53" s="231">
        <v>0</v>
      </c>
      <c r="D53" s="233"/>
    </row>
    <row r="54" ht="36" customHeight="1" spans="1:4">
      <c r="A54" s="230" t="s">
        <v>1387</v>
      </c>
      <c r="B54" s="231">
        <v>1229</v>
      </c>
      <c r="C54" s="231">
        <v>197</v>
      </c>
      <c r="D54" s="233"/>
    </row>
    <row r="55" ht="36" customHeight="1" spans="1:4">
      <c r="A55" s="230" t="s">
        <v>1388</v>
      </c>
      <c r="B55" s="231">
        <v>0</v>
      </c>
      <c r="C55" s="231">
        <v>0</v>
      </c>
      <c r="D55" s="233"/>
    </row>
    <row r="56" ht="36" customHeight="1" spans="1:4">
      <c r="A56" s="230" t="s">
        <v>1389</v>
      </c>
      <c r="B56" s="231">
        <v>766</v>
      </c>
      <c r="C56" s="231">
        <v>112</v>
      </c>
      <c r="D56" s="233"/>
    </row>
    <row r="57" ht="36" customHeight="1" spans="1:4">
      <c r="A57" s="230" t="s">
        <v>1390</v>
      </c>
      <c r="B57" s="231">
        <v>361</v>
      </c>
      <c r="C57" s="231">
        <v>85</v>
      </c>
      <c r="D57" s="233"/>
    </row>
    <row r="58" ht="36" customHeight="1" spans="1:4">
      <c r="A58" s="230" t="s">
        <v>1391</v>
      </c>
      <c r="B58" s="231">
        <v>8</v>
      </c>
      <c r="C58" s="231">
        <v>0</v>
      </c>
      <c r="D58" s="233"/>
    </row>
    <row r="59" ht="36" customHeight="1" spans="1:4">
      <c r="A59" s="230" t="s">
        <v>1392</v>
      </c>
      <c r="B59" s="231">
        <v>0</v>
      </c>
      <c r="C59" s="231">
        <v>0</v>
      </c>
      <c r="D59" s="233"/>
    </row>
    <row r="60" ht="36" customHeight="1" spans="1:4">
      <c r="A60" s="230" t="s">
        <v>1393</v>
      </c>
      <c r="B60" s="231">
        <v>91</v>
      </c>
      <c r="C60" s="231">
        <v>0</v>
      </c>
      <c r="D60" s="233"/>
    </row>
    <row r="61" ht="36" customHeight="1" spans="1:4">
      <c r="A61" s="230" t="s">
        <v>1394</v>
      </c>
      <c r="B61" s="232">
        <v>3</v>
      </c>
      <c r="C61" s="232">
        <v>0</v>
      </c>
      <c r="D61" s="233">
        <f>IFERROR((C61/B61-1)*100,"")</f>
        <v>-100</v>
      </c>
    </row>
    <row r="62" ht="36" customHeight="1" spans="1:4">
      <c r="A62" s="230" t="s">
        <v>1395</v>
      </c>
      <c r="B62" s="236">
        <v>18553</v>
      </c>
      <c r="C62" s="236">
        <v>19048</v>
      </c>
      <c r="D62" s="235">
        <f t="shared" ref="D62:D65" si="0">IFERROR((C62/B62-1)*100,"")</f>
        <v>2.66803212418476</v>
      </c>
    </row>
    <row r="63" ht="36" customHeight="1" spans="1:4">
      <c r="A63" s="230" t="s">
        <v>1396</v>
      </c>
      <c r="B63" s="237">
        <v>0</v>
      </c>
      <c r="C63" s="237">
        <v>0</v>
      </c>
      <c r="D63" s="235" t="str">
        <f t="shared" si="0"/>
        <v/>
      </c>
    </row>
    <row r="64" ht="36" customHeight="1" spans="1:4">
      <c r="A64" s="230" t="s">
        <v>1397</v>
      </c>
      <c r="B64" s="237">
        <v>0</v>
      </c>
      <c r="C64" s="237">
        <v>0</v>
      </c>
      <c r="D64" s="235" t="str">
        <f t="shared" si="0"/>
        <v/>
      </c>
    </row>
    <row r="65" ht="36" customHeight="1" spans="1:4">
      <c r="A65" s="230" t="s">
        <v>1398</v>
      </c>
      <c r="B65" s="231">
        <v>17163</v>
      </c>
      <c r="C65" s="231">
        <v>19048</v>
      </c>
      <c r="D65" s="233">
        <f t="shared" si="0"/>
        <v>10.9829283924722</v>
      </c>
    </row>
    <row r="66" ht="36" customHeight="1" spans="1:4">
      <c r="A66" s="230" t="s">
        <v>1399</v>
      </c>
      <c r="B66" s="231">
        <v>123</v>
      </c>
      <c r="C66" s="231">
        <v>0</v>
      </c>
      <c r="D66" s="230"/>
    </row>
    <row r="67" ht="36" customHeight="1" spans="1:4">
      <c r="A67" s="230" t="s">
        <v>1400</v>
      </c>
      <c r="B67" s="231">
        <v>1267</v>
      </c>
      <c r="C67" s="231">
        <v>0</v>
      </c>
      <c r="D67" s="230"/>
    </row>
    <row r="68" ht="36" customHeight="1" spans="1:4">
      <c r="A68" s="230" t="s">
        <v>1401</v>
      </c>
      <c r="B68" s="231">
        <v>0</v>
      </c>
      <c r="C68" s="231">
        <v>0</v>
      </c>
      <c r="D68" s="230"/>
    </row>
    <row r="69" ht="36" customHeight="1" spans="1:4">
      <c r="A69" s="230" t="s">
        <v>1402</v>
      </c>
      <c r="B69" s="231">
        <v>70</v>
      </c>
      <c r="C69" s="231">
        <v>15</v>
      </c>
      <c r="D69" s="230"/>
    </row>
    <row r="70" ht="36" customHeight="1" spans="1:4">
      <c r="A70" s="230" t="s">
        <v>1403</v>
      </c>
      <c r="B70" s="231">
        <v>0</v>
      </c>
      <c r="C70" s="231">
        <v>0</v>
      </c>
      <c r="D70" s="230"/>
    </row>
    <row r="71" ht="36" customHeight="1" spans="1:4">
      <c r="A71" s="230" t="s">
        <v>1404</v>
      </c>
      <c r="B71" s="231">
        <v>0</v>
      </c>
      <c r="C71" s="231">
        <v>0</v>
      </c>
      <c r="D71" s="230"/>
    </row>
    <row r="72" ht="36" customHeight="1" spans="1:4">
      <c r="A72" s="230" t="s">
        <v>1405</v>
      </c>
      <c r="B72" s="231">
        <v>70</v>
      </c>
      <c r="C72" s="231">
        <v>15</v>
      </c>
      <c r="D72" s="230"/>
    </row>
    <row r="73" ht="36" customHeight="1" spans="1:4">
      <c r="A73" s="230" t="s">
        <v>1406</v>
      </c>
      <c r="B73" s="238">
        <v>0</v>
      </c>
      <c r="C73" s="238">
        <v>0</v>
      </c>
      <c r="D73" s="230"/>
    </row>
    <row r="74" ht="36" customHeight="1" spans="1:4">
      <c r="A74" s="239" t="s">
        <v>1407</v>
      </c>
      <c r="B74" s="240">
        <f>B4+B7+B11+B14+B33+B42+B46+B50+B62+B69+B73</f>
        <v>302782</v>
      </c>
      <c r="C74" s="240">
        <f>C4+C7+C11+C14+C33+C42+C46+C50+C62+C69+C73</f>
        <v>293414</v>
      </c>
      <c r="D74" s="196">
        <f t="shared" ref="D74:D80" si="1">IFERROR((C74/B74-1)*100,"")</f>
        <v>-3.09397520328157</v>
      </c>
    </row>
    <row r="75" ht="36" customHeight="1" spans="1:4">
      <c r="A75" s="241" t="s">
        <v>1408</v>
      </c>
      <c r="B75" s="242">
        <v>21800</v>
      </c>
      <c r="C75" s="242">
        <v>15000</v>
      </c>
      <c r="D75" s="196">
        <f t="shared" si="1"/>
        <v>-31.1926605504587</v>
      </c>
    </row>
    <row r="76" ht="36" customHeight="1" spans="1:4">
      <c r="A76" s="243" t="s">
        <v>116</v>
      </c>
      <c r="B76" s="242">
        <f>B77+B78+B79</f>
        <v>27520</v>
      </c>
      <c r="C76" s="242">
        <f>C77+C78+C79</f>
        <v>17338</v>
      </c>
      <c r="D76" s="196">
        <f t="shared" si="1"/>
        <v>-36.9985465116279</v>
      </c>
    </row>
    <row r="77" ht="36" customHeight="1" spans="1:4">
      <c r="A77" s="244" t="s">
        <v>1409</v>
      </c>
      <c r="B77" s="245">
        <v>15068</v>
      </c>
      <c r="C77" s="245">
        <v>17338</v>
      </c>
      <c r="D77" s="193">
        <f t="shared" si="1"/>
        <v>15.0650384921688</v>
      </c>
    </row>
    <row r="78" ht="36" customHeight="1" spans="1:4">
      <c r="A78" s="244" t="s">
        <v>1410</v>
      </c>
      <c r="B78" s="245">
        <v>9160</v>
      </c>
      <c r="C78" s="245"/>
      <c r="D78" s="193">
        <f t="shared" si="1"/>
        <v>-100</v>
      </c>
    </row>
    <row r="79" ht="36" customHeight="1" spans="1:4">
      <c r="A79" s="244" t="s">
        <v>1411</v>
      </c>
      <c r="B79" s="245">
        <v>3292</v>
      </c>
      <c r="C79" s="245">
        <v>0</v>
      </c>
      <c r="D79" s="193">
        <f t="shared" si="1"/>
        <v>-100</v>
      </c>
    </row>
    <row r="80" ht="36" customHeight="1" spans="1:4">
      <c r="A80" s="246" t="s">
        <v>1237</v>
      </c>
      <c r="B80" s="247">
        <f>B74+B75+B76</f>
        <v>352102</v>
      </c>
      <c r="C80" s="242">
        <f>C74+C75+C76</f>
        <v>325752</v>
      </c>
      <c r="D80" s="196">
        <f t="shared" si="1"/>
        <v>-7.48362690356772</v>
      </c>
    </row>
    <row r="81" spans="2:3">
      <c r="B81" s="292"/>
      <c r="C81" s="292"/>
    </row>
    <row r="82" spans="2:3">
      <c r="B82" s="292"/>
      <c r="C82" s="292"/>
    </row>
    <row r="83" spans="2:3">
      <c r="B83" s="292"/>
      <c r="C83" s="292"/>
    </row>
    <row r="84" spans="2:3">
      <c r="B84" s="292"/>
      <c r="C84" s="292"/>
    </row>
    <row r="85" spans="2:3">
      <c r="B85" s="292"/>
      <c r="C85" s="292"/>
    </row>
    <row r="86" spans="2:3">
      <c r="B86" s="292"/>
      <c r="C86" s="292"/>
    </row>
    <row r="87" spans="2:3">
      <c r="B87" s="292"/>
      <c r="C87" s="292"/>
    </row>
  </sheetData>
  <mergeCells count="1">
    <mergeCell ref="A1:D1"/>
  </mergeCells>
  <conditionalFormatting sqref="B65:C65">
    <cfRule type="expression" dxfId="2" priority="4" stopIfTrue="1">
      <formula>"len($A:$A)=3"</formula>
    </cfRule>
  </conditionalFormatting>
  <conditionalFormatting sqref="B4:D64 D65">
    <cfRule type="expression" dxfId="2" priority="8"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workbookViewId="0">
      <selection activeCell="C5" sqref="C5"/>
    </sheetView>
  </sheetViews>
  <sheetFormatPr defaultColWidth="9" defaultRowHeight="18.75" outlineLevelCol="3"/>
  <cols>
    <col min="1" max="1" width="50.7583333333333" style="283" customWidth="1"/>
    <col min="2" max="2" width="18.5833333333333" style="283" customWidth="1"/>
    <col min="3" max="3" width="16.1916666666667" style="283" customWidth="1"/>
    <col min="4" max="4" width="18.6916666666667" style="285" customWidth="1"/>
    <col min="5" max="5" width="13.7583333333333" style="283"/>
    <col min="6" max="16384" width="9" style="283"/>
  </cols>
  <sheetData>
    <row r="1" ht="45" customHeight="1" spans="1:4">
      <c r="A1" s="252" t="s">
        <v>14</v>
      </c>
      <c r="B1" s="252"/>
      <c r="C1" s="252"/>
      <c r="D1" s="252"/>
    </row>
    <row r="2" s="283" customFormat="1" ht="20.1" customHeight="1" spans="2:4">
      <c r="B2" s="286"/>
      <c r="D2" s="287" t="s">
        <v>43</v>
      </c>
    </row>
    <row r="3" s="284" customFormat="1" ht="45" customHeight="1" spans="1:4">
      <c r="A3" s="256" t="s">
        <v>44</v>
      </c>
      <c r="B3" s="257" t="s">
        <v>45</v>
      </c>
      <c r="C3" s="257" t="s">
        <v>46</v>
      </c>
      <c r="D3" s="257" t="s">
        <v>47</v>
      </c>
    </row>
    <row r="4" s="284" customFormat="1" ht="36" customHeight="1" spans="1:4">
      <c r="A4" s="258" t="s">
        <v>1412</v>
      </c>
      <c r="B4" s="259">
        <v>0</v>
      </c>
      <c r="C4" s="259">
        <v>0</v>
      </c>
      <c r="D4" s="233" t="s">
        <v>1413</v>
      </c>
    </row>
    <row r="5" ht="36" customHeight="1" spans="1:4">
      <c r="A5" s="258" t="s">
        <v>1414</v>
      </c>
      <c r="B5" s="259">
        <v>0</v>
      </c>
      <c r="C5" s="259">
        <v>0</v>
      </c>
      <c r="D5" s="233" t="s">
        <v>1413</v>
      </c>
    </row>
    <row r="6" ht="36" customHeight="1" spans="1:4">
      <c r="A6" s="258" t="s">
        <v>1415</v>
      </c>
      <c r="B6" s="259">
        <v>0</v>
      </c>
      <c r="C6" s="259">
        <v>0</v>
      </c>
      <c r="D6" s="233" t="s">
        <v>1413</v>
      </c>
    </row>
    <row r="7" ht="36" customHeight="1" spans="1:4">
      <c r="A7" s="258" t="s">
        <v>1416</v>
      </c>
      <c r="B7" s="260"/>
      <c r="C7" s="259"/>
      <c r="D7" s="233" t="s">
        <v>1413</v>
      </c>
    </row>
    <row r="8" ht="36" customHeight="1" spans="1:4">
      <c r="A8" s="258" t="s">
        <v>1417</v>
      </c>
      <c r="B8" s="260"/>
      <c r="C8" s="259"/>
      <c r="D8" s="233" t="s">
        <v>1413</v>
      </c>
    </row>
    <row r="9" ht="36" customHeight="1" spans="1:4">
      <c r="A9" s="258" t="s">
        <v>1418</v>
      </c>
      <c r="B9" s="259">
        <v>258557</v>
      </c>
      <c r="C9" s="259">
        <v>301890</v>
      </c>
      <c r="D9" s="233">
        <v>16.7595539861617</v>
      </c>
    </row>
    <row r="10" ht="36" customHeight="1" spans="1:4">
      <c r="A10" s="258" t="s">
        <v>1419</v>
      </c>
      <c r="B10" s="261">
        <v>252007</v>
      </c>
      <c r="C10" s="261">
        <v>314290</v>
      </c>
      <c r="D10" s="233">
        <v>24.7147896685409</v>
      </c>
    </row>
    <row r="11" ht="36" customHeight="1" spans="1:4">
      <c r="A11" s="258" t="s">
        <v>1420</v>
      </c>
      <c r="B11" s="261">
        <v>410</v>
      </c>
      <c r="C11" s="261">
        <v>400</v>
      </c>
      <c r="D11" s="233">
        <v>2.4390243902439</v>
      </c>
    </row>
    <row r="12" ht="36" customHeight="1" spans="1:4">
      <c r="A12" s="258" t="s">
        <v>1421</v>
      </c>
      <c r="B12" s="261">
        <v>19063</v>
      </c>
      <c r="C12" s="261">
        <v>3200</v>
      </c>
      <c r="D12" s="233">
        <v>-83.2135550542937</v>
      </c>
    </row>
    <row r="13" ht="36" customHeight="1" spans="1:4">
      <c r="A13" s="258" t="s">
        <v>1422</v>
      </c>
      <c r="B13" s="261">
        <v>-12923</v>
      </c>
      <c r="C13" s="261">
        <v>-16000</v>
      </c>
      <c r="D13" s="233">
        <v>-23.8102607753618</v>
      </c>
    </row>
    <row r="14" ht="36" customHeight="1" spans="1:4">
      <c r="A14" s="258" t="s">
        <v>1423</v>
      </c>
      <c r="B14" s="261">
        <v>0</v>
      </c>
      <c r="C14" s="261">
        <v>0</v>
      </c>
      <c r="D14" s="233" t="e">
        <v>#DIV/0!</v>
      </c>
    </row>
    <row r="15" ht="36" customHeight="1" spans="1:4">
      <c r="A15" s="258" t="s">
        <v>1424</v>
      </c>
      <c r="B15" s="261">
        <v>0</v>
      </c>
      <c r="C15" s="145">
        <v>0</v>
      </c>
      <c r="D15" s="233" t="s">
        <v>1413</v>
      </c>
    </row>
    <row r="16" ht="36" customHeight="1" spans="1:4">
      <c r="A16" s="258" t="s">
        <v>1425</v>
      </c>
      <c r="B16" s="145">
        <v>190</v>
      </c>
      <c r="C16" s="145">
        <v>110</v>
      </c>
      <c r="D16" s="233">
        <v>-42.1052631578947</v>
      </c>
    </row>
    <row r="17" ht="36" customHeight="1" spans="1:4">
      <c r="A17" s="258" t="s">
        <v>1426</v>
      </c>
      <c r="B17" s="261"/>
      <c r="C17" s="261"/>
      <c r="D17" s="233" t="s">
        <v>1413</v>
      </c>
    </row>
    <row r="18" ht="36" customHeight="1" spans="1:4">
      <c r="A18" s="258" t="s">
        <v>1427</v>
      </c>
      <c r="B18" s="261"/>
      <c r="C18" s="261"/>
      <c r="D18" s="233" t="s">
        <v>1413</v>
      </c>
    </row>
    <row r="19" ht="36" customHeight="1" spans="1:4">
      <c r="A19" s="258" t="s">
        <v>1428</v>
      </c>
      <c r="B19" s="260">
        <v>2766</v>
      </c>
      <c r="C19" s="259">
        <v>2960</v>
      </c>
      <c r="D19" s="233">
        <v>7.01373825018077</v>
      </c>
    </row>
    <row r="20" ht="36" customHeight="1" spans="1:4">
      <c r="A20" s="258" t="s">
        <v>1429</v>
      </c>
      <c r="B20" s="260"/>
      <c r="C20" s="259"/>
      <c r="D20" s="233" t="s">
        <v>1413</v>
      </c>
    </row>
    <row r="21" ht="36" customHeight="1" spans="1:4">
      <c r="A21" s="258" t="s">
        <v>1430</v>
      </c>
      <c r="B21" s="260"/>
      <c r="C21" s="259"/>
      <c r="D21" s="233" t="s">
        <v>1413</v>
      </c>
    </row>
    <row r="22" ht="36" customHeight="1" spans="1:4">
      <c r="A22" s="258" t="s">
        <v>1431</v>
      </c>
      <c r="B22" s="260"/>
      <c r="C22" s="259"/>
      <c r="D22" s="233" t="s">
        <v>1413</v>
      </c>
    </row>
    <row r="23" ht="36" customHeight="1" spans="1:4">
      <c r="A23" s="258" t="s">
        <v>1432</v>
      </c>
      <c r="B23" s="261">
        <v>6835</v>
      </c>
      <c r="C23" s="261">
        <v>4000</v>
      </c>
      <c r="D23" s="233">
        <v>-41.4776883686906</v>
      </c>
    </row>
    <row r="24" ht="36" customHeight="1" spans="1:4">
      <c r="A24" s="258" t="s">
        <v>1433</v>
      </c>
      <c r="B24" s="259"/>
      <c r="C24" s="259"/>
      <c r="D24" s="233" t="s">
        <v>1413</v>
      </c>
    </row>
    <row r="25" ht="36" customHeight="1" spans="1:4">
      <c r="A25" s="258" t="s">
        <v>1434</v>
      </c>
      <c r="B25" s="260"/>
      <c r="C25" s="259"/>
      <c r="D25" s="233" t="s">
        <v>1413</v>
      </c>
    </row>
    <row r="26" ht="36" customHeight="1" spans="1:4">
      <c r="A26" s="258" t="s">
        <v>1435</v>
      </c>
      <c r="B26" s="260">
        <v>0</v>
      </c>
      <c r="C26" s="259">
        <v>0</v>
      </c>
      <c r="D26" s="233" t="s">
        <v>1413</v>
      </c>
    </row>
    <row r="27" ht="36" customHeight="1" spans="1:4">
      <c r="A27" s="258" t="s">
        <v>1436</v>
      </c>
      <c r="B27" s="260">
        <v>0</v>
      </c>
      <c r="C27" s="259">
        <v>0</v>
      </c>
      <c r="D27" s="233" t="s">
        <v>1413</v>
      </c>
    </row>
    <row r="28" ht="36" customHeight="1" spans="1:4">
      <c r="A28" s="258" t="s">
        <v>1437</v>
      </c>
      <c r="B28" s="260">
        <v>0</v>
      </c>
      <c r="C28" s="259">
        <v>0</v>
      </c>
      <c r="D28" s="233" t="s">
        <v>1413</v>
      </c>
    </row>
    <row r="29" ht="36" customHeight="1" spans="1:4">
      <c r="A29" s="258" t="s">
        <v>1438</v>
      </c>
      <c r="B29" s="260">
        <v>0</v>
      </c>
      <c r="C29" s="259">
        <v>0</v>
      </c>
      <c r="D29" s="233" t="s">
        <v>1413</v>
      </c>
    </row>
    <row r="30" ht="36" customHeight="1" spans="1:4">
      <c r="A30" s="258" t="s">
        <v>1439</v>
      </c>
      <c r="B30" s="260"/>
      <c r="C30" s="259"/>
      <c r="D30" s="233" t="s">
        <v>1413</v>
      </c>
    </row>
    <row r="31" ht="36" customHeight="1" spans="1:4">
      <c r="A31" s="258" t="s">
        <v>1440</v>
      </c>
      <c r="B31" s="260">
        <v>1390</v>
      </c>
      <c r="C31" s="259">
        <v>0</v>
      </c>
      <c r="D31" s="233">
        <v>-100</v>
      </c>
    </row>
    <row r="32" ht="36" customHeight="1" spans="1:4">
      <c r="A32" s="262" t="s">
        <v>151</v>
      </c>
      <c r="B32" s="263">
        <v>269738</v>
      </c>
      <c r="C32" s="263">
        <v>308960</v>
      </c>
      <c r="D32" s="235">
        <v>14.5407766054468</v>
      </c>
    </row>
    <row r="33" ht="36" customHeight="1" spans="1:4">
      <c r="A33" s="264" t="s">
        <v>152</v>
      </c>
      <c r="B33" s="263">
        <v>82364</v>
      </c>
      <c r="C33" s="263">
        <v>16792</v>
      </c>
      <c r="D33" s="235">
        <v>-79.6124520421543</v>
      </c>
    </row>
    <row r="34" ht="36" customHeight="1" spans="1:4">
      <c r="A34" s="258" t="s">
        <v>1441</v>
      </c>
      <c r="B34" s="259">
        <v>4248</v>
      </c>
      <c r="C34" s="259"/>
      <c r="D34" s="233">
        <v>-100</v>
      </c>
    </row>
    <row r="35" ht="36" customHeight="1" spans="1:4">
      <c r="A35" s="258" t="s">
        <v>1442</v>
      </c>
      <c r="B35" s="259">
        <v>11016</v>
      </c>
      <c r="C35" s="259">
        <v>3292</v>
      </c>
      <c r="D35" s="233">
        <v>-70.1161946259985</v>
      </c>
    </row>
    <row r="36" ht="36" customHeight="1" spans="1:4">
      <c r="A36" s="258" t="s">
        <v>1443</v>
      </c>
      <c r="B36" s="259"/>
      <c r="C36" s="259"/>
      <c r="D36" s="233" t="s">
        <v>1413</v>
      </c>
    </row>
    <row r="37" ht="36" customHeight="1" spans="1:4">
      <c r="A37" s="258" t="s">
        <v>1444</v>
      </c>
      <c r="B37" s="265">
        <v>46000</v>
      </c>
      <c r="C37" s="266"/>
      <c r="D37" s="233">
        <v>-100</v>
      </c>
    </row>
    <row r="38" ht="36" customHeight="1" spans="1:4">
      <c r="A38" s="258" t="s">
        <v>1445</v>
      </c>
      <c r="B38" s="260">
        <v>21100</v>
      </c>
      <c r="C38" s="259">
        <v>13500</v>
      </c>
      <c r="D38" s="233">
        <v>-36.0189573459716</v>
      </c>
    </row>
    <row r="39" ht="36" customHeight="1" spans="1:4">
      <c r="A39" s="267" t="s">
        <v>164</v>
      </c>
      <c r="B39" s="268">
        <v>352102</v>
      </c>
      <c r="C39" s="269">
        <v>325752</v>
      </c>
      <c r="D39" s="270">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21" stopIfTrue="1">
      <formula>"len($A:$A)=3"</formula>
    </cfRule>
  </conditionalFormatting>
  <conditionalFormatting sqref="A28:A32 A5:A21">
    <cfRule type="expression" dxfId="2" priority="22"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0"/>
  <sheetViews>
    <sheetView showZeros="0" zoomScale="115" zoomScaleNormal="115" workbookViewId="0">
      <pane ySplit="3" topLeftCell="A75" activePane="bottomLeft" state="frozen"/>
      <selection/>
      <selection pane="bottomLeft" activeCell="D20" sqref="D20"/>
    </sheetView>
  </sheetViews>
  <sheetFormatPr defaultColWidth="9" defaultRowHeight="14.25" outlineLevelCol="3"/>
  <cols>
    <col min="1" max="1" width="50.7583333333333" style="280" customWidth="1"/>
    <col min="2" max="2" width="18.475" style="281" customWidth="1"/>
    <col min="3" max="3" width="16.5166666666667" style="281" customWidth="1"/>
    <col min="4" max="4" width="20.325" style="282" customWidth="1"/>
    <col min="5" max="16384" width="9" style="280"/>
  </cols>
  <sheetData>
    <row r="1" ht="45" customHeight="1" spans="1:4">
      <c r="A1" s="226" t="s">
        <v>1446</v>
      </c>
      <c r="B1" s="226"/>
      <c r="C1" s="226"/>
      <c r="D1" s="226"/>
    </row>
    <row r="2" s="276" customFormat="1" ht="20.1" customHeight="1" spans="1:4">
      <c r="A2" s="224"/>
      <c r="B2" s="224"/>
      <c r="C2" s="224"/>
      <c r="D2" s="227" t="s">
        <v>84</v>
      </c>
    </row>
    <row r="3" s="277" customFormat="1" ht="45" customHeight="1" spans="1:4">
      <c r="A3" s="228" t="s">
        <v>44</v>
      </c>
      <c r="B3" s="229" t="s">
        <v>45</v>
      </c>
      <c r="C3" s="229" t="s">
        <v>46</v>
      </c>
      <c r="D3" s="229" t="s">
        <v>47</v>
      </c>
    </row>
    <row r="4" s="278" customFormat="1" ht="30" customHeight="1" spans="1:4">
      <c r="A4" s="230" t="s">
        <v>1341</v>
      </c>
      <c r="B4" s="231">
        <v>64</v>
      </c>
      <c r="C4" s="232">
        <v>0</v>
      </c>
      <c r="D4" s="233">
        <f t="shared" ref="D4:D6" si="0">IFERROR((C4/B4-1)*100,"")</f>
        <v>-100</v>
      </c>
    </row>
    <row r="5" s="279" customFormat="1" ht="30" customHeight="1" spans="1:4">
      <c r="A5" s="230" t="s">
        <v>1342</v>
      </c>
      <c r="B5" s="234">
        <v>64</v>
      </c>
      <c r="C5" s="234">
        <v>0</v>
      </c>
      <c r="D5" s="235">
        <f t="shared" si="0"/>
        <v>-100</v>
      </c>
    </row>
    <row r="6" s="279" customFormat="1" ht="30" customHeight="1" spans="1:4">
      <c r="A6" s="230" t="s">
        <v>1343</v>
      </c>
      <c r="B6" s="231">
        <v>64</v>
      </c>
      <c r="C6" s="231">
        <v>0</v>
      </c>
      <c r="D6" s="233">
        <f t="shared" si="0"/>
        <v>-100</v>
      </c>
    </row>
    <row r="7" s="279" customFormat="1" ht="30" customHeight="1" spans="1:4">
      <c r="A7" s="230" t="s">
        <v>1344</v>
      </c>
      <c r="B7" s="231">
        <v>827</v>
      </c>
      <c r="C7" s="231">
        <v>0</v>
      </c>
      <c r="D7" s="233"/>
    </row>
    <row r="8" s="279" customFormat="1" ht="30" customHeight="1" spans="1:4">
      <c r="A8" s="230" t="s">
        <v>1345</v>
      </c>
      <c r="B8" s="231">
        <v>827</v>
      </c>
      <c r="C8" s="231">
        <v>0</v>
      </c>
      <c r="D8" s="233"/>
    </row>
    <row r="9" s="279" customFormat="1" ht="30" customHeight="1" spans="1:4">
      <c r="A9" s="230" t="s">
        <v>1346</v>
      </c>
      <c r="B9" s="231">
        <v>441</v>
      </c>
      <c r="C9" s="231">
        <v>0</v>
      </c>
      <c r="D9" s="233"/>
    </row>
    <row r="10" s="279" customFormat="1" ht="30" customHeight="1" spans="1:4">
      <c r="A10" s="230" t="s">
        <v>1347</v>
      </c>
      <c r="B10" s="231">
        <v>386</v>
      </c>
      <c r="C10" s="231">
        <v>0</v>
      </c>
      <c r="D10" s="233"/>
    </row>
    <row r="11" s="279" customFormat="1" ht="30" customHeight="1" spans="1:4">
      <c r="A11" s="230" t="s">
        <v>1348</v>
      </c>
      <c r="B11" s="231">
        <v>0</v>
      </c>
      <c r="C11" s="231">
        <v>0</v>
      </c>
      <c r="D11" s="233"/>
    </row>
    <row r="12" s="279" customFormat="1" ht="30" customHeight="1" spans="1:4">
      <c r="A12" s="230" t="s">
        <v>1349</v>
      </c>
      <c r="B12" s="231">
        <v>0</v>
      </c>
      <c r="C12" s="231">
        <v>0</v>
      </c>
      <c r="D12" s="233"/>
    </row>
    <row r="13" s="279" customFormat="1" ht="30" customHeight="1" spans="1:4">
      <c r="A13" s="230" t="s">
        <v>1350</v>
      </c>
      <c r="B13" s="231">
        <v>0</v>
      </c>
      <c r="C13" s="231">
        <v>0</v>
      </c>
      <c r="D13" s="233"/>
    </row>
    <row r="14" s="279" customFormat="1" ht="30" customHeight="1" spans="1:4">
      <c r="A14" s="230" t="s">
        <v>1351</v>
      </c>
      <c r="B14" s="231">
        <v>235255</v>
      </c>
      <c r="C14" s="231">
        <v>272115</v>
      </c>
      <c r="D14" s="233"/>
    </row>
    <row r="15" s="279" customFormat="1" ht="30" customHeight="1" spans="1:4">
      <c r="A15" s="230" t="s">
        <v>1352</v>
      </c>
      <c r="B15" s="231">
        <v>229963</v>
      </c>
      <c r="C15" s="231">
        <v>265599</v>
      </c>
      <c r="D15" s="233"/>
    </row>
    <row r="16" s="279" customFormat="1" ht="30" customHeight="1" spans="1:4">
      <c r="A16" s="230" t="s">
        <v>1353</v>
      </c>
      <c r="B16" s="231">
        <v>69218</v>
      </c>
      <c r="C16" s="231">
        <v>71633</v>
      </c>
      <c r="D16" s="233"/>
    </row>
    <row r="17" s="279" customFormat="1" ht="30" customHeight="1" spans="1:4">
      <c r="A17" s="230" t="s">
        <v>1354</v>
      </c>
      <c r="B17" s="231">
        <v>32177</v>
      </c>
      <c r="C17" s="231">
        <v>40000</v>
      </c>
      <c r="D17" s="233"/>
    </row>
    <row r="18" s="279" customFormat="1" ht="30" customHeight="1" spans="1:4">
      <c r="A18" s="230" t="s">
        <v>1355</v>
      </c>
      <c r="B18" s="231">
        <v>108801</v>
      </c>
      <c r="C18" s="231">
        <v>151115</v>
      </c>
      <c r="D18" s="233"/>
    </row>
    <row r="19" s="279" customFormat="1" ht="30" customHeight="1" spans="1:4">
      <c r="A19" s="230" t="s">
        <v>1356</v>
      </c>
      <c r="B19" s="231">
        <v>13449</v>
      </c>
      <c r="C19" s="231">
        <v>0</v>
      </c>
      <c r="D19" s="233"/>
    </row>
    <row r="20" s="278" customFormat="1" ht="30" customHeight="1" spans="1:4">
      <c r="A20" s="230" t="s">
        <v>1357</v>
      </c>
      <c r="B20" s="231">
        <v>872</v>
      </c>
      <c r="C20" s="231">
        <v>1691</v>
      </c>
      <c r="D20" s="233"/>
    </row>
    <row r="21" s="279" customFormat="1" ht="30" customHeight="1" spans="1:4">
      <c r="A21" s="230" t="s">
        <v>1358</v>
      </c>
      <c r="B21" s="231">
        <v>600</v>
      </c>
      <c r="C21" s="231">
        <v>599</v>
      </c>
      <c r="D21" s="233"/>
    </row>
    <row r="22" s="279" customFormat="1" ht="30" customHeight="1" spans="1:4">
      <c r="A22" s="230" t="s">
        <v>1359</v>
      </c>
      <c r="B22" s="231">
        <v>158</v>
      </c>
      <c r="C22" s="231">
        <v>0</v>
      </c>
      <c r="D22" s="233"/>
    </row>
    <row r="23" s="279" customFormat="1" ht="30" customHeight="1" spans="1:4">
      <c r="A23" s="230" t="s">
        <v>1360</v>
      </c>
      <c r="B23" s="231">
        <v>1060</v>
      </c>
      <c r="C23" s="231">
        <v>21</v>
      </c>
      <c r="D23" s="233"/>
    </row>
    <row r="24" s="279" customFormat="1" ht="30" customHeight="1" spans="1:4">
      <c r="A24" s="230" t="s">
        <v>1361</v>
      </c>
      <c r="B24" s="231">
        <v>10</v>
      </c>
      <c r="C24" s="231">
        <v>0</v>
      </c>
      <c r="D24" s="233"/>
    </row>
    <row r="25" s="279" customFormat="1" ht="30" customHeight="1" spans="1:4">
      <c r="A25" s="230" t="s">
        <v>1362</v>
      </c>
      <c r="B25" s="231">
        <v>917</v>
      </c>
      <c r="C25" s="231">
        <v>0</v>
      </c>
      <c r="D25" s="233"/>
    </row>
    <row r="26" s="279" customFormat="1" ht="30" customHeight="1" spans="1:4">
      <c r="A26" s="230" t="s">
        <v>1363</v>
      </c>
      <c r="B26" s="231">
        <v>2701</v>
      </c>
      <c r="C26" s="231">
        <v>540</v>
      </c>
      <c r="D26" s="233"/>
    </row>
    <row r="27" s="279" customFormat="1" ht="30" customHeight="1" spans="1:4">
      <c r="A27" s="230" t="s">
        <v>1364</v>
      </c>
      <c r="B27" s="231">
        <v>2492</v>
      </c>
      <c r="C27" s="231">
        <v>2256</v>
      </c>
      <c r="D27" s="233"/>
    </row>
    <row r="28" s="279" customFormat="1" ht="30" customHeight="1" spans="1:4">
      <c r="A28" s="230" t="s">
        <v>1365</v>
      </c>
      <c r="B28" s="231">
        <v>205</v>
      </c>
      <c r="C28" s="231">
        <v>876</v>
      </c>
      <c r="D28" s="233"/>
    </row>
    <row r="29" s="279" customFormat="1" ht="30" customHeight="1" spans="1:4">
      <c r="A29" s="230" t="s">
        <v>1366</v>
      </c>
      <c r="B29" s="231">
        <v>2287</v>
      </c>
      <c r="C29" s="231">
        <v>1380</v>
      </c>
      <c r="D29" s="233"/>
    </row>
    <row r="30" s="279" customFormat="1" ht="30" customHeight="1" spans="1:4">
      <c r="A30" s="230" t="s">
        <v>1367</v>
      </c>
      <c r="B30" s="231">
        <v>2800</v>
      </c>
      <c r="C30" s="231">
        <v>4260</v>
      </c>
      <c r="D30" s="233"/>
    </row>
    <row r="31" s="279" customFormat="1" ht="30" customHeight="1" spans="1:4">
      <c r="A31" s="230" t="s">
        <v>1368</v>
      </c>
      <c r="B31" s="231">
        <v>2500</v>
      </c>
      <c r="C31" s="231">
        <v>4260</v>
      </c>
      <c r="D31" s="233"/>
    </row>
    <row r="32" s="278" customFormat="1" ht="30" customHeight="1" spans="1:4">
      <c r="A32" s="230" t="s">
        <v>1369</v>
      </c>
      <c r="B32" s="231">
        <v>300</v>
      </c>
      <c r="C32" s="231">
        <v>0</v>
      </c>
      <c r="D32" s="233"/>
    </row>
    <row r="33" s="279" customFormat="1" ht="30" customHeight="1" spans="1:4">
      <c r="A33" s="230" t="s">
        <v>1370</v>
      </c>
      <c r="B33" s="231">
        <v>784</v>
      </c>
      <c r="C33" s="231">
        <v>2039</v>
      </c>
      <c r="D33" s="233"/>
    </row>
    <row r="34" s="279" customFormat="1" ht="30" customHeight="1" spans="1:4">
      <c r="A34" s="230" t="s">
        <v>1371</v>
      </c>
      <c r="B34" s="231">
        <v>784</v>
      </c>
      <c r="C34" s="231">
        <v>1864</v>
      </c>
      <c r="D34" s="233"/>
    </row>
    <row r="35" s="279" customFormat="1" ht="30" customHeight="1" spans="1:4">
      <c r="A35" s="230" t="s">
        <v>1347</v>
      </c>
      <c r="B35" s="231">
        <v>279</v>
      </c>
      <c r="C35" s="231">
        <v>764</v>
      </c>
      <c r="D35" s="233"/>
    </row>
    <row r="36" s="279" customFormat="1" ht="30" customHeight="1" spans="1:4">
      <c r="A36" s="230" t="s">
        <v>1372</v>
      </c>
      <c r="B36" s="231">
        <v>0</v>
      </c>
      <c r="C36" s="231">
        <v>0</v>
      </c>
      <c r="D36" s="233"/>
    </row>
    <row r="37" s="279" customFormat="1" ht="30" customHeight="1" spans="1:4">
      <c r="A37" s="230" t="s">
        <v>1373</v>
      </c>
      <c r="B37" s="231">
        <v>0</v>
      </c>
      <c r="C37" s="231">
        <v>0</v>
      </c>
      <c r="D37" s="233"/>
    </row>
    <row r="38" s="279" customFormat="1" ht="30" customHeight="1" spans="1:4">
      <c r="A38" s="230" t="s">
        <v>1374</v>
      </c>
      <c r="B38" s="231">
        <v>505</v>
      </c>
      <c r="C38" s="231">
        <v>1100</v>
      </c>
      <c r="D38" s="233"/>
    </row>
    <row r="39" s="279" customFormat="1" ht="30" customHeight="1" spans="1:4">
      <c r="A39" s="230" t="s">
        <v>1345</v>
      </c>
      <c r="B39" s="231">
        <v>0</v>
      </c>
      <c r="C39" s="231">
        <v>175</v>
      </c>
      <c r="D39" s="233"/>
    </row>
    <row r="40" s="279" customFormat="1" ht="30" customHeight="1" spans="1:4">
      <c r="A40" s="230" t="s">
        <v>1346</v>
      </c>
      <c r="B40" s="231">
        <v>0</v>
      </c>
      <c r="C40" s="231">
        <v>61</v>
      </c>
      <c r="D40" s="233"/>
    </row>
    <row r="41" s="279" customFormat="1" ht="30" customHeight="1" spans="1:4">
      <c r="A41" s="230" t="s">
        <v>1347</v>
      </c>
      <c r="B41" s="231">
        <v>0</v>
      </c>
      <c r="C41" s="231">
        <v>114</v>
      </c>
      <c r="D41" s="233"/>
    </row>
    <row r="42" s="279" customFormat="1" ht="30" customHeight="1" spans="1:4">
      <c r="A42" s="230" t="s">
        <v>1375</v>
      </c>
      <c r="B42" s="231">
        <v>0</v>
      </c>
      <c r="C42" s="231">
        <v>0</v>
      </c>
      <c r="D42" s="233"/>
    </row>
    <row r="43" s="278" customFormat="1" ht="30" customHeight="1" spans="1:4">
      <c r="A43" s="230" t="s">
        <v>1376</v>
      </c>
      <c r="B43" s="231">
        <v>0</v>
      </c>
      <c r="C43" s="231">
        <v>0</v>
      </c>
      <c r="D43" s="233"/>
    </row>
    <row r="44" s="279" customFormat="1" ht="30" customHeight="1" spans="1:4">
      <c r="A44" s="230" t="s">
        <v>1377</v>
      </c>
      <c r="B44" s="231">
        <v>0</v>
      </c>
      <c r="C44" s="231">
        <v>0</v>
      </c>
      <c r="D44" s="233"/>
    </row>
    <row r="45" s="279" customFormat="1" ht="30" customHeight="1" spans="1:4">
      <c r="A45" s="230" t="s">
        <v>1378</v>
      </c>
      <c r="B45" s="231">
        <v>0</v>
      </c>
      <c r="C45" s="231">
        <v>0</v>
      </c>
      <c r="D45" s="233"/>
    </row>
    <row r="46" s="279" customFormat="1" ht="30" customHeight="1" spans="1:4">
      <c r="A46" s="230" t="s">
        <v>1379</v>
      </c>
      <c r="B46" s="231">
        <v>0</v>
      </c>
      <c r="C46" s="231">
        <v>0</v>
      </c>
      <c r="D46" s="233"/>
    </row>
    <row r="47" s="279" customFormat="1" ht="30" customHeight="1" spans="1:4">
      <c r="A47" s="230" t="s">
        <v>1380</v>
      </c>
      <c r="B47" s="231">
        <v>0</v>
      </c>
      <c r="C47" s="231">
        <v>0</v>
      </c>
      <c r="D47" s="233"/>
    </row>
    <row r="48" s="279" customFormat="1" ht="30" customHeight="1" spans="1:4">
      <c r="A48" s="230" t="s">
        <v>1381</v>
      </c>
      <c r="B48" s="231">
        <v>0</v>
      </c>
      <c r="C48" s="231">
        <v>0</v>
      </c>
      <c r="D48" s="233"/>
    </row>
    <row r="49" s="279" customFormat="1" ht="30" customHeight="1" spans="1:4">
      <c r="A49" s="230" t="s">
        <v>1382</v>
      </c>
      <c r="B49" s="231">
        <v>0</v>
      </c>
      <c r="C49" s="231">
        <v>0</v>
      </c>
      <c r="D49" s="233"/>
    </row>
    <row r="50" s="279" customFormat="1" ht="30" customHeight="1" spans="1:4">
      <c r="A50" s="230" t="s">
        <v>1383</v>
      </c>
      <c r="B50" s="231">
        <v>47229</v>
      </c>
      <c r="C50" s="231">
        <v>197</v>
      </c>
      <c r="D50" s="233"/>
    </row>
    <row r="51" s="279" customFormat="1" ht="30" customHeight="1" spans="1:4">
      <c r="A51" s="230" t="s">
        <v>1384</v>
      </c>
      <c r="B51" s="231">
        <v>46000</v>
      </c>
      <c r="C51" s="231">
        <v>0</v>
      </c>
      <c r="D51" s="233"/>
    </row>
    <row r="52" s="279" customFormat="1" ht="30" customHeight="1" spans="1:4">
      <c r="A52" s="230" t="s">
        <v>1385</v>
      </c>
      <c r="B52" s="231">
        <v>0</v>
      </c>
      <c r="C52" s="231">
        <v>0</v>
      </c>
      <c r="D52" s="233"/>
    </row>
    <row r="53" s="279" customFormat="1" ht="30" customHeight="1" spans="1:4">
      <c r="A53" s="230" t="s">
        <v>1386</v>
      </c>
      <c r="B53" s="231">
        <v>46000</v>
      </c>
      <c r="C53" s="231">
        <v>0</v>
      </c>
      <c r="D53" s="233"/>
    </row>
    <row r="54" s="279" customFormat="1" ht="30" customHeight="1" spans="1:4">
      <c r="A54" s="230" t="s">
        <v>1387</v>
      </c>
      <c r="B54" s="231">
        <v>1229</v>
      </c>
      <c r="C54" s="231">
        <v>197</v>
      </c>
      <c r="D54" s="233"/>
    </row>
    <row r="55" s="279" customFormat="1" ht="30" customHeight="1" spans="1:4">
      <c r="A55" s="230" t="s">
        <v>1388</v>
      </c>
      <c r="B55" s="231">
        <v>0</v>
      </c>
      <c r="C55" s="231">
        <v>0</v>
      </c>
      <c r="D55" s="233"/>
    </row>
    <row r="56" s="279" customFormat="1" ht="30" customHeight="1" spans="1:4">
      <c r="A56" s="230" t="s">
        <v>1389</v>
      </c>
      <c r="B56" s="231">
        <v>766</v>
      </c>
      <c r="C56" s="231">
        <v>112</v>
      </c>
      <c r="D56" s="233"/>
    </row>
    <row r="57" s="279" customFormat="1" ht="30" customHeight="1" spans="1:4">
      <c r="A57" s="230" t="s">
        <v>1390</v>
      </c>
      <c r="B57" s="231">
        <v>361</v>
      </c>
      <c r="C57" s="231">
        <v>85</v>
      </c>
      <c r="D57" s="233"/>
    </row>
    <row r="58" s="279" customFormat="1" ht="30" customHeight="1" spans="1:4">
      <c r="A58" s="230" t="s">
        <v>1391</v>
      </c>
      <c r="B58" s="231">
        <v>8</v>
      </c>
      <c r="C58" s="231">
        <v>0</v>
      </c>
      <c r="D58" s="233"/>
    </row>
    <row r="59" s="279" customFormat="1" ht="30" customHeight="1" spans="1:4">
      <c r="A59" s="230" t="s">
        <v>1392</v>
      </c>
      <c r="B59" s="231">
        <v>0</v>
      </c>
      <c r="C59" s="231">
        <v>0</v>
      </c>
      <c r="D59" s="233"/>
    </row>
    <row r="60" s="279" customFormat="1" ht="30" customHeight="1" spans="1:4">
      <c r="A60" s="230" t="s">
        <v>1393</v>
      </c>
      <c r="B60" s="231">
        <v>91</v>
      </c>
      <c r="C60" s="231">
        <v>0</v>
      </c>
      <c r="D60" s="233"/>
    </row>
    <row r="61" s="278" customFormat="1" ht="30" customHeight="1" spans="1:4">
      <c r="A61" s="230" t="s">
        <v>1394</v>
      </c>
      <c r="B61" s="232">
        <v>3</v>
      </c>
      <c r="C61" s="232">
        <v>0</v>
      </c>
      <c r="D61" s="233">
        <f t="shared" ref="D61:D65" si="1">IFERROR((C61/B61-1)*100,"")</f>
        <v>-100</v>
      </c>
    </row>
    <row r="62" s="279" customFormat="1" ht="30" customHeight="1" spans="1:4">
      <c r="A62" s="230" t="s">
        <v>1395</v>
      </c>
      <c r="B62" s="236">
        <v>18553</v>
      </c>
      <c r="C62" s="236">
        <v>19048</v>
      </c>
      <c r="D62" s="235">
        <f t="shared" si="1"/>
        <v>2.66803212418476</v>
      </c>
    </row>
    <row r="63" s="279" customFormat="1" ht="30" customHeight="1" spans="1:4">
      <c r="A63" s="230" t="s">
        <v>1396</v>
      </c>
      <c r="B63" s="237">
        <v>0</v>
      </c>
      <c r="C63" s="237">
        <v>0</v>
      </c>
      <c r="D63" s="235" t="str">
        <f t="shared" si="1"/>
        <v/>
      </c>
    </row>
    <row r="64" s="279" customFormat="1" ht="30" customHeight="1" spans="1:4">
      <c r="A64" s="230" t="s">
        <v>1397</v>
      </c>
      <c r="B64" s="237">
        <v>0</v>
      </c>
      <c r="C64" s="237">
        <v>0</v>
      </c>
      <c r="D64" s="235" t="str">
        <f t="shared" si="1"/>
        <v/>
      </c>
    </row>
    <row r="65" s="279" customFormat="1" ht="30" customHeight="1" spans="1:4">
      <c r="A65" s="230" t="s">
        <v>1398</v>
      </c>
      <c r="B65" s="231">
        <v>17163</v>
      </c>
      <c r="C65" s="231">
        <v>19048</v>
      </c>
      <c r="D65" s="233">
        <f t="shared" si="1"/>
        <v>10.9829283924722</v>
      </c>
    </row>
    <row r="66" s="279" customFormat="1" ht="30" customHeight="1" spans="1:4">
      <c r="A66" s="230" t="s">
        <v>1399</v>
      </c>
      <c r="B66" s="231">
        <v>123</v>
      </c>
      <c r="C66" s="231">
        <v>0</v>
      </c>
      <c r="D66" s="230"/>
    </row>
    <row r="67" s="279" customFormat="1" ht="30" customHeight="1" spans="1:4">
      <c r="A67" s="230" t="s">
        <v>1400</v>
      </c>
      <c r="B67" s="231">
        <v>1267</v>
      </c>
      <c r="C67" s="231">
        <v>0</v>
      </c>
      <c r="D67" s="230"/>
    </row>
    <row r="68" s="279" customFormat="1" ht="30" customHeight="1" spans="1:4">
      <c r="A68" s="230" t="s">
        <v>1401</v>
      </c>
      <c r="B68" s="231">
        <v>0</v>
      </c>
      <c r="C68" s="231">
        <v>0</v>
      </c>
      <c r="D68" s="230"/>
    </row>
    <row r="69" s="279" customFormat="1" ht="30" customHeight="1" spans="1:4">
      <c r="A69" s="230" t="s">
        <v>1402</v>
      </c>
      <c r="B69" s="231">
        <v>70</v>
      </c>
      <c r="C69" s="231">
        <v>15</v>
      </c>
      <c r="D69" s="230"/>
    </row>
    <row r="70" s="278" customFormat="1" ht="30" customHeight="1" spans="1:4">
      <c r="A70" s="230" t="s">
        <v>1403</v>
      </c>
      <c r="B70" s="231">
        <v>0</v>
      </c>
      <c r="C70" s="231">
        <v>0</v>
      </c>
      <c r="D70" s="230"/>
    </row>
    <row r="71" ht="30" customHeight="1" spans="1:4">
      <c r="A71" s="230" t="s">
        <v>1404</v>
      </c>
      <c r="B71" s="231">
        <v>0</v>
      </c>
      <c r="C71" s="231">
        <v>0</v>
      </c>
      <c r="D71" s="230"/>
    </row>
    <row r="72" ht="30" customHeight="1" spans="1:4">
      <c r="A72" s="230" t="s">
        <v>1405</v>
      </c>
      <c r="B72" s="231">
        <v>70</v>
      </c>
      <c r="C72" s="231">
        <v>15</v>
      </c>
      <c r="D72" s="230"/>
    </row>
    <row r="73" ht="30" customHeight="1" spans="1:4">
      <c r="A73" s="230" t="s">
        <v>1406</v>
      </c>
      <c r="B73" s="238">
        <v>0</v>
      </c>
      <c r="C73" s="238">
        <v>0</v>
      </c>
      <c r="D73" s="230"/>
    </row>
    <row r="74" ht="30" customHeight="1" spans="1:4">
      <c r="A74" s="239" t="s">
        <v>1407</v>
      </c>
      <c r="B74" s="240">
        <f>B4+B7+B11+B14+B33+B42+B46+B50+B62+B69+B73</f>
        <v>302782</v>
      </c>
      <c r="C74" s="240">
        <f>C4+C7+C11+C14+C33+C42+C46+C50+C62+C69+C73</f>
        <v>293414</v>
      </c>
      <c r="D74" s="196">
        <f t="shared" ref="D74:D80" si="2">IFERROR((C74/B74-1)*100,"")</f>
        <v>-3.09397520328157</v>
      </c>
    </row>
    <row r="75" ht="30" customHeight="1" spans="1:4">
      <c r="A75" s="241" t="s">
        <v>1408</v>
      </c>
      <c r="B75" s="242">
        <v>21800</v>
      </c>
      <c r="C75" s="242">
        <v>15000</v>
      </c>
      <c r="D75" s="196">
        <f t="shared" si="2"/>
        <v>-31.1926605504587</v>
      </c>
    </row>
    <row r="76" ht="30" customHeight="1" spans="1:4">
      <c r="A76" s="243" t="s">
        <v>116</v>
      </c>
      <c r="B76" s="242">
        <f>B77+B78+B79</f>
        <v>27520</v>
      </c>
      <c r="C76" s="242">
        <f>C77+C78+C79</f>
        <v>17338</v>
      </c>
      <c r="D76" s="196">
        <f t="shared" si="2"/>
        <v>-36.9985465116279</v>
      </c>
    </row>
    <row r="77" ht="30" customHeight="1" spans="1:4">
      <c r="A77" s="244" t="s">
        <v>1409</v>
      </c>
      <c r="B77" s="245">
        <v>15068</v>
      </c>
      <c r="C77" s="245">
        <v>17338</v>
      </c>
      <c r="D77" s="193">
        <f t="shared" si="2"/>
        <v>15.0650384921688</v>
      </c>
    </row>
    <row r="78" ht="30" customHeight="1" spans="1:4">
      <c r="A78" s="244" t="s">
        <v>1410</v>
      </c>
      <c r="B78" s="245">
        <v>9160</v>
      </c>
      <c r="C78" s="245"/>
      <c r="D78" s="193">
        <f t="shared" si="2"/>
        <v>-100</v>
      </c>
    </row>
    <row r="79" ht="30" customHeight="1" spans="1:4">
      <c r="A79" s="244" t="s">
        <v>1411</v>
      </c>
      <c r="B79" s="245">
        <v>3292</v>
      </c>
      <c r="C79" s="245">
        <v>0</v>
      </c>
      <c r="D79" s="193">
        <f t="shared" si="2"/>
        <v>-100</v>
      </c>
    </row>
    <row r="80" ht="30" customHeight="1" spans="1:4">
      <c r="A80" s="246" t="s">
        <v>1237</v>
      </c>
      <c r="B80" s="247">
        <f>B74+B75+B76</f>
        <v>352102</v>
      </c>
      <c r="C80" s="242">
        <f>C74+C75+C76</f>
        <v>325752</v>
      </c>
      <c r="D80" s="196">
        <f t="shared" si="2"/>
        <v>-7.48362690356772</v>
      </c>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UA41"/>
  <sheetViews>
    <sheetView showZeros="0" zoomScale="115" zoomScaleNormal="115" workbookViewId="0">
      <pane ySplit="3" topLeftCell="A37" activePane="bottomLeft" state="frozen"/>
      <selection/>
      <selection pane="bottomLeft" activeCell="D51" sqref="D51"/>
    </sheetView>
  </sheetViews>
  <sheetFormatPr defaultColWidth="9" defaultRowHeight="14.25"/>
  <cols>
    <col min="1" max="1" width="43.2666666666667" style="168" customWidth="1"/>
    <col min="2" max="3" width="16.0833333333333" style="168" customWidth="1"/>
    <col min="4" max="4" width="19.675" style="251" customWidth="1"/>
    <col min="5" max="16384" width="9" style="168"/>
  </cols>
  <sheetData>
    <row r="1" s="168" customFormat="1" ht="45" customHeight="1" spans="1:4">
      <c r="A1" s="252" t="s">
        <v>16</v>
      </c>
      <c r="B1" s="252"/>
      <c r="C1" s="252"/>
      <c r="D1" s="252"/>
    </row>
    <row r="2" s="248" customFormat="1" ht="20.1" customHeight="1" spans="1:4">
      <c r="A2" s="253"/>
      <c r="B2" s="254"/>
      <c r="C2" s="253"/>
      <c r="D2" s="255" t="s">
        <v>84</v>
      </c>
    </row>
    <row r="3" s="249" customFormat="1" ht="45" customHeight="1" spans="1:4">
      <c r="A3" s="256" t="s">
        <v>44</v>
      </c>
      <c r="B3" s="257" t="s">
        <v>45</v>
      </c>
      <c r="C3" s="257" t="s">
        <v>46</v>
      </c>
      <c r="D3" s="257" t="s">
        <v>47</v>
      </c>
    </row>
    <row r="4" s="249" customFormat="1" ht="36" customHeight="1" spans="1:4">
      <c r="A4" s="258" t="s">
        <v>1412</v>
      </c>
      <c r="B4" s="259">
        <v>0</v>
      </c>
      <c r="C4" s="259">
        <v>0</v>
      </c>
      <c r="D4" s="233" t="s">
        <v>1413</v>
      </c>
    </row>
    <row r="5" s="168" customFormat="1" ht="36" customHeight="1" spans="1:4">
      <c r="A5" s="258" t="s">
        <v>1414</v>
      </c>
      <c r="B5" s="259">
        <v>0</v>
      </c>
      <c r="C5" s="259">
        <v>0</v>
      </c>
      <c r="D5" s="233" t="s">
        <v>1413</v>
      </c>
    </row>
    <row r="6" s="168" customFormat="1" ht="36" customHeight="1" spans="1:4">
      <c r="A6" s="258" t="s">
        <v>1415</v>
      </c>
      <c r="B6" s="259">
        <v>0</v>
      </c>
      <c r="C6" s="259">
        <v>0</v>
      </c>
      <c r="D6" s="233" t="s">
        <v>1413</v>
      </c>
    </row>
    <row r="7" s="168" customFormat="1" ht="36" customHeight="1" spans="1:4">
      <c r="A7" s="258" t="s">
        <v>1416</v>
      </c>
      <c r="B7" s="260"/>
      <c r="C7" s="259"/>
      <c r="D7" s="233" t="s">
        <v>1413</v>
      </c>
    </row>
    <row r="8" s="168" customFormat="1" ht="36" customHeight="1" spans="1:4">
      <c r="A8" s="258" t="s">
        <v>1417</v>
      </c>
      <c r="B8" s="260"/>
      <c r="C8" s="259"/>
      <c r="D8" s="233" t="s">
        <v>1413</v>
      </c>
    </row>
    <row r="9" s="168" customFormat="1" ht="36" customHeight="1" spans="1:4">
      <c r="A9" s="258" t="s">
        <v>1418</v>
      </c>
      <c r="B9" s="259">
        <v>258557</v>
      </c>
      <c r="C9" s="259">
        <v>301890</v>
      </c>
      <c r="D9" s="233">
        <v>16.7595539861617</v>
      </c>
    </row>
    <row r="10" s="168" customFormat="1" ht="36" customHeight="1" spans="1:4">
      <c r="A10" s="258" t="s">
        <v>1419</v>
      </c>
      <c r="B10" s="261">
        <v>252007</v>
      </c>
      <c r="C10" s="261">
        <v>314290</v>
      </c>
      <c r="D10" s="233">
        <v>24.7147896685409</v>
      </c>
    </row>
    <row r="11" s="168" customFormat="1" ht="36" customHeight="1" spans="1:4">
      <c r="A11" s="258" t="s">
        <v>1420</v>
      </c>
      <c r="B11" s="261">
        <v>410</v>
      </c>
      <c r="C11" s="261">
        <v>400</v>
      </c>
      <c r="D11" s="233">
        <v>2.4390243902439</v>
      </c>
    </row>
    <row r="12" s="168" customFormat="1" ht="36" customHeight="1" spans="1:4">
      <c r="A12" s="258" t="s">
        <v>1421</v>
      </c>
      <c r="B12" s="261">
        <v>19063</v>
      </c>
      <c r="C12" s="261">
        <v>3200</v>
      </c>
      <c r="D12" s="233">
        <v>-83.2135550542937</v>
      </c>
    </row>
    <row r="13" s="168" customFormat="1" ht="36" customHeight="1" spans="1:4">
      <c r="A13" s="258" t="s">
        <v>1422</v>
      </c>
      <c r="B13" s="261">
        <v>-12923</v>
      </c>
      <c r="C13" s="261">
        <v>-16000</v>
      </c>
      <c r="D13" s="233">
        <v>-23.8102607753618</v>
      </c>
    </row>
    <row r="14" s="168" customFormat="1" ht="36" customHeight="1" spans="1:4">
      <c r="A14" s="258" t="s">
        <v>1423</v>
      </c>
      <c r="B14" s="261">
        <v>0</v>
      </c>
      <c r="C14" s="261">
        <v>0</v>
      </c>
      <c r="D14" s="233" t="e">
        <v>#DIV/0!</v>
      </c>
    </row>
    <row r="15" s="168" customFormat="1" ht="36" customHeight="1" spans="1:4">
      <c r="A15" s="258" t="s">
        <v>1424</v>
      </c>
      <c r="B15" s="261">
        <v>0</v>
      </c>
      <c r="C15" s="145">
        <v>0</v>
      </c>
      <c r="D15" s="233" t="s">
        <v>1413</v>
      </c>
    </row>
    <row r="16" s="168" customFormat="1" ht="36" customHeight="1" spans="1:4">
      <c r="A16" s="258" t="s">
        <v>1425</v>
      </c>
      <c r="B16" s="145">
        <v>190</v>
      </c>
      <c r="C16" s="145">
        <v>110</v>
      </c>
      <c r="D16" s="233">
        <v>-42.1052631578947</v>
      </c>
    </row>
    <row r="17" s="168" customFormat="1" ht="36" customHeight="1" spans="1:4">
      <c r="A17" s="258" t="s">
        <v>1426</v>
      </c>
      <c r="B17" s="261"/>
      <c r="C17" s="261"/>
      <c r="D17" s="233" t="s">
        <v>1413</v>
      </c>
    </row>
    <row r="18" s="168" customFormat="1" ht="36" customHeight="1" spans="1:4">
      <c r="A18" s="258" t="s">
        <v>1427</v>
      </c>
      <c r="B18" s="261"/>
      <c r="C18" s="261"/>
      <c r="D18" s="233" t="s">
        <v>1413</v>
      </c>
    </row>
    <row r="19" s="168" customFormat="1" ht="36" customHeight="1" spans="1:4">
      <c r="A19" s="258" t="s">
        <v>1428</v>
      </c>
      <c r="B19" s="260">
        <v>2766</v>
      </c>
      <c r="C19" s="259">
        <v>2960</v>
      </c>
      <c r="D19" s="233">
        <v>7.01373825018077</v>
      </c>
    </row>
    <row r="20" s="168" customFormat="1" ht="36" customHeight="1" spans="1:4">
      <c r="A20" s="258" t="s">
        <v>1429</v>
      </c>
      <c r="B20" s="260"/>
      <c r="C20" s="259"/>
      <c r="D20" s="233" t="s">
        <v>1413</v>
      </c>
    </row>
    <row r="21" s="168" customFormat="1" ht="36" customHeight="1" spans="1:4">
      <c r="A21" s="258" t="s">
        <v>1430</v>
      </c>
      <c r="B21" s="260"/>
      <c r="C21" s="259"/>
      <c r="D21" s="233" t="s">
        <v>1413</v>
      </c>
    </row>
    <row r="22" s="168" customFormat="1" ht="36" customHeight="1" spans="1:4">
      <c r="A22" s="258" t="s">
        <v>1431</v>
      </c>
      <c r="B22" s="260"/>
      <c r="C22" s="259"/>
      <c r="D22" s="233" t="s">
        <v>1413</v>
      </c>
    </row>
    <row r="23" s="168" customFormat="1" ht="36" customHeight="1" spans="1:4">
      <c r="A23" s="258" t="s">
        <v>1432</v>
      </c>
      <c r="B23" s="261">
        <v>6835</v>
      </c>
      <c r="C23" s="261">
        <v>4000</v>
      </c>
      <c r="D23" s="233">
        <v>-41.4776883686906</v>
      </c>
    </row>
    <row r="24" s="250" customFormat="1" ht="36" customHeight="1" spans="1:2575">
      <c r="A24" s="258" t="s">
        <v>1433</v>
      </c>
      <c r="B24" s="259"/>
      <c r="C24" s="259"/>
      <c r="D24" s="233" t="s">
        <v>1413</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168"/>
      <c r="CO24" s="168"/>
      <c r="CP24" s="168"/>
      <c r="CQ24" s="168"/>
      <c r="CR24" s="168"/>
      <c r="CS24" s="168"/>
      <c r="CT24" s="168"/>
      <c r="CU24" s="168"/>
      <c r="CV24" s="168"/>
      <c r="CW24" s="168"/>
      <c r="CX24" s="168"/>
      <c r="CY24" s="168"/>
      <c r="CZ24" s="168"/>
      <c r="DA24" s="168"/>
      <c r="DB24" s="168"/>
      <c r="DC24" s="168"/>
      <c r="DD24" s="168"/>
      <c r="DE24" s="168"/>
      <c r="DF24" s="168"/>
      <c r="DG24" s="168"/>
      <c r="DH24" s="168"/>
      <c r="DI24" s="168"/>
      <c r="DJ24" s="168"/>
      <c r="DK24" s="168"/>
      <c r="DL24" s="168"/>
      <c r="DM24" s="168"/>
      <c r="DN24" s="168"/>
      <c r="DO24" s="168"/>
      <c r="DP24" s="168"/>
      <c r="DQ24" s="168"/>
      <c r="DR24" s="168"/>
      <c r="DS24" s="168"/>
      <c r="DT24" s="168"/>
      <c r="DU24" s="168"/>
      <c r="DV24" s="168"/>
      <c r="DW24" s="168"/>
      <c r="DX24" s="168"/>
      <c r="DY24" s="168"/>
      <c r="DZ24" s="168"/>
      <c r="EA24" s="168"/>
      <c r="EB24" s="168"/>
      <c r="EC24" s="168"/>
      <c r="ED24" s="168"/>
      <c r="EE24" s="168"/>
      <c r="EF24" s="168"/>
      <c r="EG24" s="168"/>
      <c r="EH24" s="168"/>
      <c r="EI24" s="168"/>
      <c r="EJ24" s="168"/>
      <c r="EK24" s="168"/>
      <c r="EL24" s="168"/>
      <c r="EM24" s="168"/>
      <c r="EN24" s="168"/>
      <c r="EO24" s="168"/>
      <c r="EP24" s="168"/>
      <c r="EQ24" s="168"/>
      <c r="ER24" s="168"/>
      <c r="ES24" s="168"/>
      <c r="ET24" s="168"/>
      <c r="EU24" s="168"/>
      <c r="EV24" s="168"/>
      <c r="EW24" s="168"/>
      <c r="EX24" s="168"/>
      <c r="EY24" s="168"/>
      <c r="EZ24" s="168"/>
      <c r="FA24" s="168"/>
      <c r="FB24" s="168"/>
      <c r="FC24" s="168"/>
      <c r="FD24" s="168"/>
      <c r="FE24" s="168"/>
      <c r="FF24" s="168"/>
      <c r="FG24" s="168"/>
      <c r="FH24" s="168"/>
      <c r="FI24" s="168"/>
      <c r="FJ24" s="168"/>
      <c r="FK24" s="168"/>
      <c r="FL24" s="168"/>
      <c r="FM24" s="168"/>
      <c r="FN24" s="168"/>
      <c r="FO24" s="168"/>
      <c r="FP24" s="168"/>
      <c r="FQ24" s="168"/>
      <c r="FR24" s="168"/>
      <c r="FS24" s="168"/>
      <c r="FT24" s="168"/>
      <c r="FU24" s="168"/>
      <c r="FV24" s="168"/>
      <c r="FW24" s="168"/>
      <c r="FX24" s="168"/>
      <c r="FY24" s="168"/>
      <c r="FZ24" s="168"/>
      <c r="GA24" s="168"/>
      <c r="GB24" s="168"/>
      <c r="GC24" s="168"/>
      <c r="GD24" s="168"/>
      <c r="GE24" s="168"/>
      <c r="GF24" s="168"/>
      <c r="GG24" s="168"/>
      <c r="GH24" s="168"/>
      <c r="GI24" s="168"/>
      <c r="GJ24" s="168"/>
      <c r="GK24" s="168"/>
      <c r="GL24" s="168"/>
      <c r="GM24" s="168"/>
      <c r="GN24" s="168"/>
      <c r="GO24" s="168"/>
      <c r="GP24" s="168"/>
      <c r="GQ24" s="168"/>
      <c r="GR24" s="168"/>
      <c r="GS24" s="168"/>
      <c r="GT24" s="168"/>
      <c r="GU24" s="168"/>
      <c r="GV24" s="168"/>
      <c r="GW24" s="168"/>
      <c r="GX24" s="168"/>
      <c r="GY24" s="168"/>
      <c r="GZ24" s="168"/>
      <c r="HA24" s="168"/>
      <c r="HB24" s="168"/>
      <c r="HC24" s="168"/>
      <c r="HD24" s="168"/>
      <c r="HE24" s="168"/>
      <c r="HF24" s="168"/>
      <c r="HG24" s="168"/>
      <c r="HH24" s="168"/>
      <c r="HI24" s="168"/>
      <c r="HJ24" s="168"/>
      <c r="HK24" s="168"/>
      <c r="HL24" s="168"/>
      <c r="HM24" s="168"/>
      <c r="HN24" s="168"/>
      <c r="HO24" s="168"/>
      <c r="HP24" s="168"/>
      <c r="HQ24" s="168"/>
      <c r="HR24" s="168"/>
      <c r="HS24" s="168"/>
      <c r="HT24" s="168"/>
      <c r="HU24" s="168"/>
      <c r="HV24" s="168"/>
      <c r="HW24" s="168"/>
      <c r="HX24" s="168"/>
      <c r="HY24" s="168"/>
      <c r="HZ24" s="168"/>
      <c r="IA24" s="168"/>
      <c r="IB24" s="168"/>
      <c r="IC24" s="168"/>
      <c r="ID24" s="168"/>
      <c r="IE24" s="168"/>
      <c r="IF24" s="168"/>
      <c r="IG24" s="168"/>
      <c r="IH24" s="168"/>
      <c r="II24" s="168"/>
      <c r="IJ24" s="168"/>
      <c r="IK24" s="168"/>
      <c r="IL24" s="168"/>
      <c r="IM24" s="168"/>
      <c r="IN24" s="168"/>
      <c r="IO24" s="168"/>
      <c r="IP24" s="168"/>
      <c r="IQ24" s="168"/>
      <c r="IR24" s="168"/>
      <c r="IS24" s="168"/>
      <c r="IT24" s="168"/>
      <c r="IU24" s="168"/>
      <c r="IV24" s="168"/>
      <c r="IW24" s="168"/>
      <c r="IX24" s="168"/>
      <c r="IY24" s="168"/>
      <c r="IZ24" s="168"/>
      <c r="JA24" s="168"/>
      <c r="JB24" s="168"/>
      <c r="JC24" s="168"/>
      <c r="JD24" s="168"/>
      <c r="JE24" s="168"/>
      <c r="JF24" s="168"/>
      <c r="JG24" s="168"/>
      <c r="JH24" s="168"/>
      <c r="JI24" s="168"/>
      <c r="JJ24" s="168"/>
      <c r="JK24" s="168"/>
      <c r="JL24" s="168"/>
      <c r="JM24" s="168"/>
      <c r="JN24" s="168"/>
      <c r="JO24" s="168"/>
      <c r="JP24" s="168"/>
      <c r="JQ24" s="168"/>
      <c r="JR24" s="168"/>
      <c r="JS24" s="168"/>
      <c r="JT24" s="168"/>
      <c r="JU24" s="168"/>
      <c r="JV24" s="168"/>
      <c r="JW24" s="168"/>
      <c r="JX24" s="168"/>
      <c r="JY24" s="168"/>
      <c r="JZ24" s="168"/>
      <c r="KA24" s="168"/>
      <c r="KB24" s="168"/>
      <c r="KC24" s="168"/>
      <c r="KD24" s="168"/>
      <c r="KE24" s="168"/>
      <c r="KF24" s="168"/>
      <c r="KG24" s="168"/>
      <c r="KH24" s="168"/>
      <c r="KI24" s="168"/>
      <c r="KJ24" s="168"/>
      <c r="KK24" s="168"/>
      <c r="KL24" s="168"/>
      <c r="KM24" s="168"/>
      <c r="KN24" s="168"/>
      <c r="KO24" s="168"/>
      <c r="KP24" s="168"/>
      <c r="KQ24" s="168"/>
      <c r="KR24" s="168"/>
      <c r="KS24" s="168"/>
      <c r="KT24" s="168"/>
      <c r="KU24" s="168"/>
      <c r="KV24" s="168"/>
      <c r="KW24" s="168"/>
      <c r="KX24" s="168"/>
      <c r="KY24" s="168"/>
      <c r="KZ24" s="168"/>
      <c r="LA24" s="168"/>
      <c r="LB24" s="168"/>
      <c r="LC24" s="168"/>
      <c r="LD24" s="168"/>
      <c r="LE24" s="168"/>
      <c r="LF24" s="168"/>
      <c r="LG24" s="168"/>
      <c r="LH24" s="168"/>
      <c r="LI24" s="168"/>
      <c r="LJ24" s="168"/>
      <c r="LK24" s="168"/>
      <c r="LL24" s="168"/>
      <c r="LM24" s="168"/>
      <c r="LN24" s="168"/>
      <c r="LO24" s="168"/>
      <c r="LP24" s="168"/>
      <c r="LQ24" s="168"/>
      <c r="LR24" s="168"/>
      <c r="LS24" s="168"/>
      <c r="LT24" s="168"/>
      <c r="LU24" s="168"/>
      <c r="LV24" s="168"/>
      <c r="LW24" s="168"/>
      <c r="LX24" s="168"/>
      <c r="LY24" s="168"/>
      <c r="LZ24" s="168"/>
      <c r="MA24" s="168"/>
      <c r="MB24" s="168"/>
      <c r="MC24" s="168"/>
      <c r="MD24" s="168"/>
      <c r="ME24" s="168"/>
      <c r="MF24" s="168"/>
      <c r="MG24" s="168"/>
      <c r="MH24" s="168"/>
      <c r="MI24" s="168"/>
      <c r="MJ24" s="168"/>
      <c r="MK24" s="168"/>
      <c r="ML24" s="168"/>
      <c r="MM24" s="168"/>
      <c r="MN24" s="168"/>
      <c r="MO24" s="168"/>
      <c r="MP24" s="168"/>
      <c r="MQ24" s="168"/>
      <c r="MR24" s="168"/>
      <c r="MS24" s="168"/>
      <c r="MT24" s="168"/>
      <c r="MU24" s="168"/>
      <c r="MV24" s="168"/>
      <c r="MW24" s="168"/>
      <c r="MX24" s="168"/>
      <c r="MY24" s="168"/>
      <c r="MZ24" s="168"/>
      <c r="NA24" s="168"/>
      <c r="NB24" s="168"/>
      <c r="NC24" s="168"/>
      <c r="ND24" s="168"/>
      <c r="NE24" s="168"/>
      <c r="NF24" s="168"/>
      <c r="NG24" s="168"/>
      <c r="NH24" s="168"/>
      <c r="NI24" s="168"/>
      <c r="NJ24" s="168"/>
      <c r="NK24" s="168"/>
      <c r="NL24" s="168"/>
      <c r="NM24" s="168"/>
      <c r="NN24" s="168"/>
      <c r="NO24" s="168"/>
      <c r="NP24" s="168"/>
      <c r="NQ24" s="168"/>
      <c r="NR24" s="168"/>
      <c r="NS24" s="168"/>
      <c r="NT24" s="168"/>
      <c r="NU24" s="168"/>
      <c r="NV24" s="168"/>
      <c r="NW24" s="168"/>
      <c r="NX24" s="168"/>
      <c r="NY24" s="168"/>
      <c r="NZ24" s="168"/>
      <c r="OA24" s="168"/>
      <c r="OB24" s="168"/>
      <c r="OC24" s="168"/>
      <c r="OD24" s="168"/>
      <c r="OE24" s="168"/>
      <c r="OF24" s="168"/>
      <c r="OG24" s="168"/>
      <c r="OH24" s="168"/>
      <c r="OI24" s="168"/>
      <c r="OJ24" s="168"/>
      <c r="OK24" s="168"/>
      <c r="OL24" s="168"/>
      <c r="OM24" s="168"/>
      <c r="ON24" s="168"/>
      <c r="OO24" s="168"/>
      <c r="OP24" s="168"/>
      <c r="OQ24" s="168"/>
      <c r="OR24" s="168"/>
      <c r="OS24" s="168"/>
      <c r="OT24" s="168"/>
      <c r="OU24" s="168"/>
      <c r="OV24" s="168"/>
      <c r="OW24" s="168"/>
      <c r="OX24" s="168"/>
      <c r="OY24" s="168"/>
      <c r="OZ24" s="168"/>
      <c r="PA24" s="168"/>
      <c r="PB24" s="168"/>
      <c r="PC24" s="168"/>
      <c r="PD24" s="168"/>
      <c r="PE24" s="168"/>
      <c r="PF24" s="168"/>
      <c r="PG24" s="168"/>
      <c r="PH24" s="168"/>
      <c r="PI24" s="168"/>
      <c r="PJ24" s="168"/>
      <c r="PK24" s="168"/>
      <c r="PL24" s="168"/>
      <c r="PM24" s="168"/>
      <c r="PN24" s="168"/>
      <c r="PO24" s="168"/>
      <c r="PP24" s="168"/>
      <c r="PQ24" s="168"/>
      <c r="PR24" s="168"/>
      <c r="PS24" s="168"/>
      <c r="PT24" s="168"/>
      <c r="PU24" s="168"/>
      <c r="PV24" s="168"/>
      <c r="PW24" s="168"/>
      <c r="PX24" s="168"/>
      <c r="PY24" s="168"/>
      <c r="PZ24" s="168"/>
      <c r="QA24" s="168"/>
      <c r="QB24" s="168"/>
      <c r="QC24" s="168"/>
      <c r="QD24" s="168"/>
      <c r="QE24" s="168"/>
      <c r="QF24" s="168"/>
      <c r="QG24" s="168"/>
      <c r="QH24" s="168"/>
      <c r="QI24" s="168"/>
      <c r="QJ24" s="168"/>
      <c r="QK24" s="168"/>
      <c r="QL24" s="168"/>
      <c r="QM24" s="168"/>
      <c r="QN24" s="168"/>
      <c r="QO24" s="168"/>
      <c r="QP24" s="168"/>
      <c r="QQ24" s="168"/>
      <c r="QR24" s="168"/>
      <c r="QS24" s="168"/>
      <c r="QT24" s="168"/>
      <c r="QU24" s="168"/>
      <c r="QV24" s="168"/>
      <c r="QW24" s="168"/>
      <c r="QX24" s="168"/>
      <c r="QY24" s="168"/>
      <c r="QZ24" s="168"/>
      <c r="RA24" s="168"/>
      <c r="RB24" s="168"/>
      <c r="RC24" s="168"/>
      <c r="RD24" s="168"/>
      <c r="RE24" s="168"/>
      <c r="RF24" s="168"/>
      <c r="RG24" s="168"/>
      <c r="RH24" s="168"/>
      <c r="RI24" s="168"/>
      <c r="RJ24" s="168"/>
      <c r="RK24" s="168"/>
      <c r="RL24" s="168"/>
      <c r="RM24" s="168"/>
      <c r="RN24" s="168"/>
      <c r="RO24" s="168"/>
      <c r="RP24" s="168"/>
      <c r="RQ24" s="168"/>
      <c r="RR24" s="168"/>
      <c r="RS24" s="168"/>
      <c r="RT24" s="168"/>
      <c r="RU24" s="168"/>
      <c r="RV24" s="168"/>
      <c r="RW24" s="168"/>
      <c r="RX24" s="168"/>
      <c r="RY24" s="168"/>
      <c r="RZ24" s="168"/>
      <c r="SA24" s="168"/>
      <c r="SB24" s="168"/>
      <c r="SC24" s="168"/>
      <c r="SD24" s="168"/>
      <c r="SE24" s="168"/>
      <c r="SF24" s="168"/>
      <c r="SG24" s="168"/>
      <c r="SH24" s="168"/>
      <c r="SI24" s="168"/>
      <c r="SJ24" s="168"/>
      <c r="SK24" s="168"/>
      <c r="SL24" s="168"/>
      <c r="SM24" s="168"/>
      <c r="SN24" s="168"/>
      <c r="SO24" s="168"/>
      <c r="SP24" s="168"/>
      <c r="SQ24" s="168"/>
      <c r="SR24" s="168"/>
      <c r="SS24" s="168"/>
      <c r="ST24" s="168"/>
      <c r="SU24" s="168"/>
      <c r="SV24" s="168"/>
      <c r="SW24" s="168"/>
      <c r="SX24" s="168"/>
      <c r="SY24" s="168"/>
      <c r="SZ24" s="168"/>
      <c r="TA24" s="168"/>
      <c r="TB24" s="168"/>
      <c r="TC24" s="168"/>
      <c r="TD24" s="168"/>
      <c r="TE24" s="168"/>
      <c r="TF24" s="168"/>
      <c r="TG24" s="168"/>
      <c r="TH24" s="168"/>
      <c r="TI24" s="168"/>
      <c r="TJ24" s="168"/>
      <c r="TK24" s="168"/>
      <c r="TL24" s="168"/>
      <c r="TM24" s="168"/>
      <c r="TN24" s="168"/>
      <c r="TO24" s="168"/>
      <c r="TP24" s="168"/>
      <c r="TQ24" s="168"/>
      <c r="TR24" s="168"/>
      <c r="TS24" s="168"/>
      <c r="TT24" s="168"/>
      <c r="TU24" s="168"/>
      <c r="TV24" s="168"/>
      <c r="TW24" s="168"/>
      <c r="TX24" s="168"/>
      <c r="TY24" s="168"/>
      <c r="TZ24" s="168"/>
      <c r="UA24" s="168"/>
      <c r="UB24" s="168"/>
      <c r="UC24" s="168"/>
      <c r="UD24" s="168"/>
      <c r="UE24" s="168"/>
      <c r="UF24" s="168"/>
      <c r="UG24" s="168"/>
      <c r="UH24" s="168"/>
      <c r="UI24" s="168"/>
      <c r="UJ24" s="168"/>
      <c r="UK24" s="168"/>
      <c r="UL24" s="168"/>
      <c r="UM24" s="168"/>
      <c r="UN24" s="168"/>
      <c r="UO24" s="168"/>
      <c r="UP24" s="168"/>
      <c r="UQ24" s="168"/>
      <c r="UR24" s="168"/>
      <c r="US24" s="168"/>
      <c r="UT24" s="168"/>
      <c r="UU24" s="168"/>
      <c r="UV24" s="168"/>
      <c r="UW24" s="168"/>
      <c r="UX24" s="168"/>
      <c r="UY24" s="168"/>
      <c r="UZ24" s="168"/>
      <c r="VA24" s="168"/>
      <c r="VB24" s="168"/>
      <c r="VC24" s="168"/>
      <c r="VD24" s="168"/>
      <c r="VE24" s="168"/>
      <c r="VF24" s="168"/>
      <c r="VG24" s="168"/>
      <c r="VH24" s="168"/>
      <c r="VI24" s="168"/>
      <c r="VJ24" s="168"/>
      <c r="VK24" s="168"/>
      <c r="VL24" s="168"/>
      <c r="VM24" s="168"/>
      <c r="VN24" s="168"/>
      <c r="VO24" s="168"/>
      <c r="VP24" s="168"/>
      <c r="VQ24" s="168"/>
      <c r="VR24" s="168"/>
      <c r="VS24" s="168"/>
      <c r="VT24" s="168"/>
      <c r="VU24" s="168"/>
      <c r="VV24" s="168"/>
      <c r="VW24" s="168"/>
      <c r="VX24" s="168"/>
      <c r="VY24" s="168"/>
      <c r="VZ24" s="168"/>
      <c r="WA24" s="168"/>
      <c r="WB24" s="168"/>
      <c r="WC24" s="168"/>
      <c r="WD24" s="168"/>
      <c r="WE24" s="168"/>
      <c r="WF24" s="168"/>
      <c r="WG24" s="168"/>
      <c r="WH24" s="168"/>
      <c r="WI24" s="168"/>
      <c r="WJ24" s="168"/>
      <c r="WK24" s="168"/>
      <c r="WL24" s="168"/>
      <c r="WM24" s="168"/>
      <c r="WN24" s="168"/>
      <c r="WO24" s="168"/>
      <c r="WP24" s="168"/>
      <c r="WQ24" s="168"/>
      <c r="WR24" s="168"/>
      <c r="WS24" s="168"/>
      <c r="WT24" s="168"/>
      <c r="WU24" s="168"/>
      <c r="WV24" s="168"/>
      <c r="WW24" s="168"/>
      <c r="WX24" s="168"/>
      <c r="WY24" s="168"/>
      <c r="WZ24" s="168"/>
      <c r="XA24" s="168"/>
      <c r="XB24" s="168"/>
      <c r="XC24" s="168"/>
      <c r="XD24" s="168"/>
      <c r="XE24" s="168"/>
      <c r="XF24" s="168"/>
      <c r="XG24" s="168"/>
      <c r="XH24" s="168"/>
      <c r="XI24" s="168"/>
      <c r="XJ24" s="168"/>
      <c r="XK24" s="168"/>
      <c r="XL24" s="168"/>
      <c r="XM24" s="168"/>
      <c r="XN24" s="168"/>
      <c r="XO24" s="168"/>
      <c r="XP24" s="168"/>
      <c r="XQ24" s="168"/>
      <c r="XR24" s="168"/>
      <c r="XS24" s="168"/>
      <c r="XT24" s="168"/>
      <c r="XU24" s="168"/>
      <c r="XV24" s="168"/>
      <c r="XW24" s="168"/>
      <c r="XX24" s="168"/>
      <c r="XY24" s="168"/>
      <c r="XZ24" s="168"/>
      <c r="YA24" s="168"/>
      <c r="YB24" s="168"/>
      <c r="YC24" s="168"/>
      <c r="YD24" s="168"/>
      <c r="YE24" s="168"/>
      <c r="YF24" s="168"/>
      <c r="YG24" s="168"/>
      <c r="YH24" s="168"/>
      <c r="YI24" s="168"/>
      <c r="YJ24" s="168"/>
      <c r="YK24" s="168"/>
      <c r="YL24" s="168"/>
      <c r="YM24" s="168"/>
      <c r="YN24" s="168"/>
      <c r="YO24" s="168"/>
      <c r="YP24" s="168"/>
      <c r="YQ24" s="168"/>
      <c r="YR24" s="168"/>
      <c r="YS24" s="168"/>
      <c r="YT24" s="168"/>
      <c r="YU24" s="168"/>
      <c r="YV24" s="168"/>
      <c r="YW24" s="168"/>
      <c r="YX24" s="168"/>
      <c r="YY24" s="168"/>
      <c r="YZ24" s="168"/>
      <c r="ZA24" s="168"/>
      <c r="ZB24" s="168"/>
      <c r="ZC24" s="168"/>
      <c r="ZD24" s="168"/>
      <c r="ZE24" s="168"/>
      <c r="ZF24" s="168"/>
      <c r="ZG24" s="168"/>
      <c r="ZH24" s="168"/>
      <c r="ZI24" s="168"/>
      <c r="ZJ24" s="168"/>
      <c r="ZK24" s="168"/>
      <c r="ZL24" s="168"/>
      <c r="ZM24" s="168"/>
      <c r="ZN24" s="168"/>
      <c r="ZO24" s="168"/>
      <c r="ZP24" s="168"/>
      <c r="ZQ24" s="168"/>
      <c r="ZR24" s="168"/>
      <c r="ZS24" s="168"/>
      <c r="ZT24" s="168"/>
      <c r="ZU24" s="168"/>
      <c r="ZV24" s="168"/>
      <c r="ZW24" s="168"/>
      <c r="ZX24" s="168"/>
      <c r="ZY24" s="168"/>
      <c r="ZZ24" s="168"/>
      <c r="AAA24" s="168"/>
      <c r="AAB24" s="168"/>
      <c r="AAC24" s="168"/>
      <c r="AAD24" s="168"/>
      <c r="AAE24" s="168"/>
      <c r="AAF24" s="168"/>
      <c r="AAG24" s="168"/>
      <c r="AAH24" s="168"/>
      <c r="AAI24" s="168"/>
      <c r="AAJ24" s="168"/>
      <c r="AAK24" s="168"/>
      <c r="AAL24" s="168"/>
      <c r="AAM24" s="168"/>
      <c r="AAN24" s="168"/>
      <c r="AAO24" s="168"/>
      <c r="AAP24" s="168"/>
      <c r="AAQ24" s="168"/>
      <c r="AAR24" s="168"/>
      <c r="AAS24" s="168"/>
      <c r="AAT24" s="168"/>
      <c r="AAU24" s="168"/>
      <c r="AAV24" s="168"/>
      <c r="AAW24" s="168"/>
      <c r="AAX24" s="168"/>
      <c r="AAY24" s="168"/>
      <c r="AAZ24" s="168"/>
      <c r="ABA24" s="168"/>
      <c r="ABB24" s="168"/>
      <c r="ABC24" s="168"/>
      <c r="ABD24" s="168"/>
      <c r="ABE24" s="168"/>
      <c r="ABF24" s="168"/>
      <c r="ABG24" s="168"/>
      <c r="ABH24" s="168"/>
      <c r="ABI24" s="168"/>
      <c r="ABJ24" s="168"/>
      <c r="ABK24" s="168"/>
      <c r="ABL24" s="168"/>
      <c r="ABM24" s="168"/>
      <c r="ABN24" s="168"/>
      <c r="ABO24" s="168"/>
      <c r="ABP24" s="168"/>
      <c r="ABQ24" s="168"/>
      <c r="ABR24" s="168"/>
      <c r="ABS24" s="168"/>
      <c r="ABT24" s="168"/>
      <c r="ABU24" s="168"/>
      <c r="ABV24" s="168"/>
      <c r="ABW24" s="168"/>
      <c r="ABX24" s="168"/>
      <c r="ABY24" s="168"/>
      <c r="ABZ24" s="168"/>
      <c r="ACA24" s="168"/>
      <c r="ACB24" s="168"/>
      <c r="ACC24" s="168"/>
      <c r="ACD24" s="168"/>
      <c r="ACE24" s="168"/>
      <c r="ACF24" s="168"/>
      <c r="ACG24" s="168"/>
      <c r="ACH24" s="168"/>
      <c r="ACI24" s="168"/>
      <c r="ACJ24" s="168"/>
      <c r="ACK24" s="168"/>
      <c r="ACL24" s="168"/>
      <c r="ACM24" s="168"/>
      <c r="ACN24" s="168"/>
      <c r="ACO24" s="168"/>
      <c r="ACP24" s="168"/>
      <c r="ACQ24" s="168"/>
      <c r="ACR24" s="168"/>
      <c r="ACS24" s="168"/>
      <c r="ACT24" s="168"/>
      <c r="ACU24" s="168"/>
      <c r="ACV24" s="168"/>
      <c r="ACW24" s="168"/>
      <c r="ACX24" s="168"/>
      <c r="ACY24" s="168"/>
      <c r="ACZ24" s="168"/>
      <c r="ADA24" s="168"/>
      <c r="ADB24" s="168"/>
      <c r="ADC24" s="168"/>
      <c r="ADD24" s="168"/>
      <c r="ADE24" s="168"/>
      <c r="ADF24" s="168"/>
      <c r="ADG24" s="168"/>
      <c r="ADH24" s="168"/>
      <c r="ADI24" s="168"/>
      <c r="ADJ24" s="168"/>
      <c r="ADK24" s="168"/>
      <c r="ADL24" s="168"/>
      <c r="ADM24" s="168"/>
      <c r="ADN24" s="168"/>
      <c r="ADO24" s="168"/>
      <c r="ADP24" s="168"/>
      <c r="ADQ24" s="168"/>
      <c r="ADR24" s="168"/>
      <c r="ADS24" s="168"/>
      <c r="ADT24" s="168"/>
      <c r="ADU24" s="168"/>
      <c r="ADV24" s="168"/>
      <c r="ADW24" s="168"/>
      <c r="ADX24" s="168"/>
      <c r="ADY24" s="168"/>
      <c r="ADZ24" s="168"/>
      <c r="AEA24" s="168"/>
      <c r="AEB24" s="168"/>
      <c r="AEC24" s="168"/>
      <c r="AED24" s="168"/>
      <c r="AEE24" s="168"/>
      <c r="AEF24" s="168"/>
      <c r="AEG24" s="168"/>
      <c r="AEH24" s="168"/>
      <c r="AEI24" s="168"/>
      <c r="AEJ24" s="168"/>
      <c r="AEK24" s="168"/>
      <c r="AEL24" s="168"/>
      <c r="AEM24" s="168"/>
      <c r="AEN24" s="168"/>
      <c r="AEO24" s="168"/>
      <c r="AEP24" s="168"/>
      <c r="AEQ24" s="168"/>
      <c r="AER24" s="168"/>
      <c r="AES24" s="168"/>
      <c r="AET24" s="168"/>
      <c r="AEU24" s="168"/>
      <c r="AEV24" s="168"/>
      <c r="AEW24" s="168"/>
      <c r="AEX24" s="168"/>
      <c r="AEY24" s="168"/>
      <c r="AEZ24" s="168"/>
      <c r="AFA24" s="168"/>
      <c r="AFB24" s="168"/>
      <c r="AFC24" s="168"/>
      <c r="AFD24" s="168"/>
      <c r="AFE24" s="168"/>
      <c r="AFF24" s="168"/>
      <c r="AFG24" s="168"/>
      <c r="AFH24" s="168"/>
      <c r="AFI24" s="168"/>
      <c r="AFJ24" s="168"/>
      <c r="AFK24" s="168"/>
      <c r="AFL24" s="168"/>
      <c r="AFM24" s="168"/>
      <c r="AFN24" s="168"/>
      <c r="AFO24" s="168"/>
      <c r="AFP24" s="168"/>
      <c r="AFQ24" s="168"/>
      <c r="AFR24" s="168"/>
      <c r="AFS24" s="168"/>
      <c r="AFT24" s="168"/>
      <c r="AFU24" s="168"/>
      <c r="AFV24" s="168"/>
      <c r="AFW24" s="168"/>
      <c r="AFX24" s="168"/>
      <c r="AFY24" s="168"/>
      <c r="AFZ24" s="168"/>
      <c r="AGA24" s="168"/>
      <c r="AGB24" s="168"/>
      <c r="AGC24" s="168"/>
      <c r="AGD24" s="168"/>
      <c r="AGE24" s="168"/>
      <c r="AGF24" s="168"/>
      <c r="AGG24" s="168"/>
      <c r="AGH24" s="168"/>
      <c r="AGI24" s="168"/>
      <c r="AGJ24" s="168"/>
      <c r="AGK24" s="168"/>
      <c r="AGL24" s="168"/>
      <c r="AGM24" s="168"/>
      <c r="AGN24" s="168"/>
      <c r="AGO24" s="168"/>
      <c r="AGP24" s="168"/>
      <c r="AGQ24" s="168"/>
      <c r="AGR24" s="168"/>
      <c r="AGS24" s="168"/>
      <c r="AGT24" s="168"/>
      <c r="AGU24" s="168"/>
      <c r="AGV24" s="168"/>
      <c r="AGW24" s="168"/>
      <c r="AGX24" s="168"/>
      <c r="AGY24" s="168"/>
      <c r="AGZ24" s="168"/>
      <c r="AHA24" s="168"/>
      <c r="AHB24" s="168"/>
      <c r="AHC24" s="168"/>
      <c r="AHD24" s="168"/>
      <c r="AHE24" s="168"/>
      <c r="AHF24" s="168"/>
      <c r="AHG24" s="168"/>
      <c r="AHH24" s="168"/>
      <c r="AHI24" s="168"/>
      <c r="AHJ24" s="168"/>
      <c r="AHK24" s="168"/>
      <c r="AHL24" s="168"/>
      <c r="AHM24" s="168"/>
      <c r="AHN24" s="168"/>
      <c r="AHO24" s="168"/>
      <c r="AHP24" s="168"/>
      <c r="AHQ24" s="168"/>
      <c r="AHR24" s="168"/>
      <c r="AHS24" s="168"/>
      <c r="AHT24" s="168"/>
      <c r="AHU24" s="168"/>
      <c r="AHV24" s="168"/>
      <c r="AHW24" s="168"/>
      <c r="AHX24" s="168"/>
      <c r="AHY24" s="168"/>
      <c r="AHZ24" s="168"/>
      <c r="AIA24" s="168"/>
      <c r="AIB24" s="168"/>
      <c r="AIC24" s="168"/>
      <c r="AID24" s="168"/>
      <c r="AIE24" s="168"/>
      <c r="AIF24" s="168"/>
      <c r="AIG24" s="168"/>
      <c r="AIH24" s="168"/>
      <c r="AII24" s="168"/>
      <c r="AIJ24" s="168"/>
      <c r="AIK24" s="168"/>
      <c r="AIL24" s="168"/>
      <c r="AIM24" s="168"/>
      <c r="AIN24" s="168"/>
      <c r="AIO24" s="168"/>
      <c r="AIP24" s="168"/>
      <c r="AIQ24" s="168"/>
      <c r="AIR24" s="168"/>
      <c r="AIS24" s="168"/>
      <c r="AIT24" s="168"/>
      <c r="AIU24" s="168"/>
      <c r="AIV24" s="168"/>
      <c r="AIW24" s="168"/>
      <c r="AIX24" s="168"/>
      <c r="AIY24" s="168"/>
      <c r="AIZ24" s="168"/>
      <c r="AJA24" s="168"/>
      <c r="AJB24" s="168"/>
      <c r="AJC24" s="168"/>
      <c r="AJD24" s="168"/>
      <c r="AJE24" s="168"/>
      <c r="AJF24" s="168"/>
      <c r="AJG24" s="168"/>
      <c r="AJH24" s="168"/>
      <c r="AJI24" s="168"/>
      <c r="AJJ24" s="168"/>
      <c r="AJK24" s="168"/>
      <c r="AJL24" s="168"/>
      <c r="AJM24" s="168"/>
      <c r="AJN24" s="168"/>
      <c r="AJO24" s="168"/>
      <c r="AJP24" s="168"/>
      <c r="AJQ24" s="168"/>
      <c r="AJR24" s="168"/>
      <c r="AJS24" s="168"/>
      <c r="AJT24" s="168"/>
      <c r="AJU24" s="168"/>
      <c r="AJV24" s="168"/>
      <c r="AJW24" s="168"/>
      <c r="AJX24" s="168"/>
      <c r="AJY24" s="168"/>
      <c r="AJZ24" s="168"/>
      <c r="AKA24" s="168"/>
      <c r="AKB24" s="168"/>
      <c r="AKC24" s="168"/>
      <c r="AKD24" s="168"/>
      <c r="AKE24" s="168"/>
      <c r="AKF24" s="168"/>
      <c r="AKG24" s="168"/>
      <c r="AKH24" s="168"/>
      <c r="AKI24" s="168"/>
      <c r="AKJ24" s="168"/>
      <c r="AKK24" s="168"/>
      <c r="AKL24" s="168"/>
      <c r="AKM24" s="168"/>
      <c r="AKN24" s="168"/>
      <c r="AKO24" s="168"/>
      <c r="AKP24" s="168"/>
      <c r="AKQ24" s="168"/>
      <c r="AKR24" s="168"/>
      <c r="AKS24" s="168"/>
      <c r="AKT24" s="168"/>
      <c r="AKU24" s="168"/>
      <c r="AKV24" s="168"/>
      <c r="AKW24" s="168"/>
      <c r="AKX24" s="168"/>
      <c r="AKY24" s="168"/>
      <c r="AKZ24" s="168"/>
      <c r="ALA24" s="168"/>
      <c r="ALB24" s="168"/>
      <c r="ALC24" s="168"/>
      <c r="ALD24" s="168"/>
      <c r="ALE24" s="168"/>
      <c r="ALF24" s="168"/>
      <c r="ALG24" s="168"/>
      <c r="ALH24" s="168"/>
      <c r="ALI24" s="168"/>
      <c r="ALJ24" s="168"/>
      <c r="ALK24" s="168"/>
      <c r="ALL24" s="168"/>
      <c r="ALM24" s="168"/>
      <c r="ALN24" s="168"/>
      <c r="ALO24" s="168"/>
      <c r="ALP24" s="168"/>
      <c r="ALQ24" s="168"/>
      <c r="ALR24" s="168"/>
      <c r="ALS24" s="168"/>
      <c r="ALT24" s="168"/>
      <c r="ALU24" s="168"/>
      <c r="ALV24" s="168"/>
      <c r="ALW24" s="168"/>
      <c r="ALX24" s="168"/>
      <c r="ALY24" s="168"/>
      <c r="ALZ24" s="168"/>
      <c r="AMA24" s="168"/>
      <c r="AMB24" s="168"/>
      <c r="AMC24" s="168"/>
      <c r="AMD24" s="168"/>
      <c r="AME24" s="168"/>
      <c r="AMF24" s="168"/>
      <c r="AMG24" s="168"/>
      <c r="AMH24" s="168"/>
      <c r="AMI24" s="168"/>
      <c r="AMJ24" s="168"/>
      <c r="AMK24" s="168"/>
      <c r="AML24" s="168"/>
      <c r="AMM24" s="168"/>
      <c r="AMN24" s="168"/>
      <c r="AMO24" s="168"/>
      <c r="AMP24" s="168"/>
      <c r="AMQ24" s="168"/>
      <c r="AMR24" s="168"/>
      <c r="AMS24" s="168"/>
      <c r="AMT24" s="168"/>
      <c r="AMU24" s="168"/>
      <c r="AMV24" s="168"/>
      <c r="AMW24" s="168"/>
      <c r="AMX24" s="168"/>
      <c r="AMY24" s="168"/>
      <c r="AMZ24" s="168"/>
      <c r="ANA24" s="168"/>
      <c r="ANB24" s="168"/>
      <c r="ANC24" s="168"/>
      <c r="AND24" s="168"/>
      <c r="ANE24" s="168"/>
      <c r="ANF24" s="168"/>
      <c r="ANG24" s="168"/>
      <c r="ANH24" s="168"/>
      <c r="ANI24" s="168"/>
      <c r="ANJ24" s="168"/>
      <c r="ANK24" s="168"/>
      <c r="ANL24" s="168"/>
      <c r="ANM24" s="168"/>
      <c r="ANN24" s="168"/>
      <c r="ANO24" s="168"/>
      <c r="ANP24" s="168"/>
      <c r="ANQ24" s="168"/>
      <c r="ANR24" s="168"/>
      <c r="ANS24" s="168"/>
      <c r="ANT24" s="168"/>
      <c r="ANU24" s="168"/>
      <c r="ANV24" s="168"/>
      <c r="ANW24" s="168"/>
      <c r="ANX24" s="168"/>
      <c r="ANY24" s="168"/>
      <c r="ANZ24" s="168"/>
      <c r="AOA24" s="168"/>
      <c r="AOB24" s="168"/>
      <c r="AOC24" s="168"/>
      <c r="AOD24" s="168"/>
      <c r="AOE24" s="168"/>
      <c r="AOF24" s="168"/>
      <c r="AOG24" s="168"/>
      <c r="AOH24" s="168"/>
      <c r="AOI24" s="168"/>
      <c r="AOJ24" s="168"/>
      <c r="AOK24" s="168"/>
      <c r="AOL24" s="168"/>
      <c r="AOM24" s="168"/>
      <c r="AON24" s="168"/>
      <c r="AOO24" s="168"/>
      <c r="AOP24" s="168"/>
      <c r="AOQ24" s="168"/>
      <c r="AOR24" s="168"/>
      <c r="AOS24" s="168"/>
      <c r="AOT24" s="168"/>
      <c r="AOU24" s="168"/>
      <c r="AOV24" s="168"/>
      <c r="AOW24" s="168"/>
      <c r="AOX24" s="168"/>
      <c r="AOY24" s="168"/>
      <c r="AOZ24" s="168"/>
      <c r="APA24" s="168"/>
      <c r="APB24" s="168"/>
      <c r="APC24" s="168"/>
      <c r="APD24" s="168"/>
      <c r="APE24" s="168"/>
      <c r="APF24" s="168"/>
      <c r="APG24" s="168"/>
      <c r="APH24" s="168"/>
      <c r="API24" s="168"/>
      <c r="APJ24" s="168"/>
      <c r="APK24" s="168"/>
      <c r="APL24" s="168"/>
      <c r="APM24" s="168"/>
      <c r="APN24" s="168"/>
      <c r="APO24" s="168"/>
      <c r="APP24" s="168"/>
      <c r="APQ24" s="168"/>
      <c r="APR24" s="168"/>
      <c r="APS24" s="168"/>
      <c r="APT24" s="168"/>
      <c r="APU24" s="168"/>
      <c r="APV24" s="168"/>
      <c r="APW24" s="168"/>
      <c r="APX24" s="168"/>
      <c r="APY24" s="168"/>
      <c r="APZ24" s="168"/>
      <c r="AQA24" s="168"/>
      <c r="AQB24" s="168"/>
      <c r="AQC24" s="168"/>
      <c r="AQD24" s="168"/>
      <c r="AQE24" s="168"/>
      <c r="AQF24" s="168"/>
      <c r="AQG24" s="168"/>
      <c r="AQH24" s="168"/>
      <c r="AQI24" s="168"/>
      <c r="AQJ24" s="168"/>
      <c r="AQK24" s="168"/>
      <c r="AQL24" s="168"/>
      <c r="AQM24" s="168"/>
      <c r="AQN24" s="168"/>
      <c r="AQO24" s="168"/>
      <c r="AQP24" s="168"/>
      <c r="AQQ24" s="168"/>
      <c r="AQR24" s="168"/>
      <c r="AQS24" s="168"/>
      <c r="AQT24" s="168"/>
      <c r="AQU24" s="168"/>
      <c r="AQV24" s="168"/>
      <c r="AQW24" s="168"/>
      <c r="AQX24" s="168"/>
      <c r="AQY24" s="168"/>
      <c r="AQZ24" s="168"/>
      <c r="ARA24" s="168"/>
      <c r="ARB24" s="168"/>
      <c r="ARC24" s="168"/>
      <c r="ARD24" s="168"/>
      <c r="ARE24" s="168"/>
      <c r="ARF24" s="168"/>
      <c r="ARG24" s="168"/>
      <c r="ARH24" s="168"/>
      <c r="ARI24" s="168"/>
      <c r="ARJ24" s="168"/>
      <c r="ARK24" s="168"/>
      <c r="ARL24" s="168"/>
      <c r="ARM24" s="168"/>
      <c r="ARN24" s="168"/>
      <c r="ARO24" s="168"/>
      <c r="ARP24" s="168"/>
      <c r="ARQ24" s="168"/>
      <c r="ARR24" s="168"/>
      <c r="ARS24" s="168"/>
      <c r="ART24" s="168"/>
      <c r="ARU24" s="168"/>
      <c r="ARV24" s="168"/>
      <c r="ARW24" s="168"/>
      <c r="ARX24" s="168"/>
      <c r="ARY24" s="168"/>
      <c r="ARZ24" s="168"/>
      <c r="ASA24" s="168"/>
      <c r="ASB24" s="168"/>
      <c r="ASC24" s="168"/>
      <c r="ASD24" s="168"/>
      <c r="ASE24" s="168"/>
      <c r="ASF24" s="168"/>
      <c r="ASG24" s="168"/>
      <c r="ASH24" s="168"/>
      <c r="ASI24" s="168"/>
      <c r="ASJ24" s="168"/>
      <c r="ASK24" s="168"/>
      <c r="ASL24" s="168"/>
      <c r="ASM24" s="168"/>
      <c r="ASN24" s="168"/>
      <c r="ASO24" s="168"/>
      <c r="ASP24" s="168"/>
      <c r="ASQ24" s="168"/>
      <c r="ASR24" s="168"/>
      <c r="ASS24" s="168"/>
      <c r="AST24" s="168"/>
      <c r="ASU24" s="168"/>
      <c r="ASV24" s="168"/>
      <c r="ASW24" s="168"/>
      <c r="ASX24" s="168"/>
      <c r="ASY24" s="168"/>
      <c r="ASZ24" s="168"/>
      <c r="ATA24" s="168"/>
      <c r="ATB24" s="168"/>
      <c r="ATC24" s="168"/>
      <c r="ATD24" s="168"/>
      <c r="ATE24" s="168"/>
      <c r="ATF24" s="168"/>
      <c r="ATG24" s="168"/>
      <c r="ATH24" s="168"/>
      <c r="ATI24" s="168"/>
      <c r="ATJ24" s="168"/>
      <c r="ATK24" s="168"/>
      <c r="ATL24" s="168"/>
      <c r="ATM24" s="168"/>
      <c r="ATN24" s="168"/>
      <c r="ATO24" s="168"/>
      <c r="ATP24" s="168"/>
      <c r="ATQ24" s="168"/>
      <c r="ATR24" s="168"/>
      <c r="ATS24" s="168"/>
      <c r="ATT24" s="168"/>
      <c r="ATU24" s="168"/>
      <c r="ATV24" s="168"/>
      <c r="ATW24" s="168"/>
      <c r="ATX24" s="168"/>
      <c r="ATY24" s="168"/>
      <c r="ATZ24" s="168"/>
      <c r="AUA24" s="168"/>
      <c r="AUB24" s="168"/>
      <c r="AUC24" s="168"/>
      <c r="AUD24" s="168"/>
      <c r="AUE24" s="168"/>
      <c r="AUF24" s="168"/>
      <c r="AUG24" s="168"/>
      <c r="AUH24" s="168"/>
      <c r="AUI24" s="168"/>
      <c r="AUJ24" s="168"/>
      <c r="AUK24" s="168"/>
      <c r="AUL24" s="168"/>
      <c r="AUM24" s="168"/>
      <c r="AUN24" s="168"/>
      <c r="AUO24" s="168"/>
      <c r="AUP24" s="168"/>
      <c r="AUQ24" s="168"/>
      <c r="AUR24" s="168"/>
      <c r="AUS24" s="168"/>
      <c r="AUT24" s="168"/>
      <c r="AUU24" s="168"/>
      <c r="AUV24" s="168"/>
      <c r="AUW24" s="168"/>
      <c r="AUX24" s="168"/>
      <c r="AUY24" s="168"/>
      <c r="AUZ24" s="168"/>
      <c r="AVA24" s="168"/>
      <c r="AVB24" s="168"/>
      <c r="AVC24" s="168"/>
      <c r="AVD24" s="168"/>
      <c r="AVE24" s="168"/>
      <c r="AVF24" s="168"/>
      <c r="AVG24" s="168"/>
      <c r="AVH24" s="168"/>
      <c r="AVI24" s="168"/>
      <c r="AVJ24" s="168"/>
      <c r="AVK24" s="168"/>
      <c r="AVL24" s="168"/>
      <c r="AVM24" s="168"/>
      <c r="AVN24" s="168"/>
      <c r="AVO24" s="168"/>
      <c r="AVP24" s="168"/>
      <c r="AVQ24" s="168"/>
      <c r="AVR24" s="168"/>
      <c r="AVS24" s="168"/>
      <c r="AVT24" s="168"/>
      <c r="AVU24" s="168"/>
      <c r="AVV24" s="168"/>
      <c r="AVW24" s="168"/>
      <c r="AVX24" s="168"/>
      <c r="AVY24" s="168"/>
      <c r="AVZ24" s="168"/>
      <c r="AWA24" s="168"/>
      <c r="AWB24" s="168"/>
      <c r="AWC24" s="168"/>
      <c r="AWD24" s="168"/>
      <c r="AWE24" s="168"/>
      <c r="AWF24" s="168"/>
      <c r="AWG24" s="168"/>
      <c r="AWH24" s="168"/>
      <c r="AWI24" s="168"/>
      <c r="AWJ24" s="168"/>
      <c r="AWK24" s="168"/>
      <c r="AWL24" s="168"/>
      <c r="AWM24" s="168"/>
      <c r="AWN24" s="168"/>
      <c r="AWO24" s="168"/>
      <c r="AWP24" s="168"/>
      <c r="AWQ24" s="168"/>
      <c r="AWR24" s="168"/>
      <c r="AWS24" s="168"/>
      <c r="AWT24" s="168"/>
      <c r="AWU24" s="168"/>
      <c r="AWV24" s="168"/>
      <c r="AWW24" s="168"/>
      <c r="AWX24" s="168"/>
      <c r="AWY24" s="168"/>
      <c r="AWZ24" s="168"/>
      <c r="AXA24" s="168"/>
      <c r="AXB24" s="168"/>
      <c r="AXC24" s="168"/>
      <c r="AXD24" s="168"/>
      <c r="AXE24" s="168"/>
      <c r="AXF24" s="168"/>
      <c r="AXG24" s="168"/>
      <c r="AXH24" s="168"/>
      <c r="AXI24" s="168"/>
      <c r="AXJ24" s="168"/>
      <c r="AXK24" s="168"/>
      <c r="AXL24" s="168"/>
      <c r="AXM24" s="168"/>
      <c r="AXN24" s="168"/>
      <c r="AXO24" s="168"/>
      <c r="AXP24" s="168"/>
      <c r="AXQ24" s="168"/>
      <c r="AXR24" s="168"/>
      <c r="AXS24" s="168"/>
      <c r="AXT24" s="168"/>
      <c r="AXU24" s="168"/>
      <c r="AXV24" s="168"/>
      <c r="AXW24" s="168"/>
      <c r="AXX24" s="168"/>
      <c r="AXY24" s="168"/>
      <c r="AXZ24" s="168"/>
      <c r="AYA24" s="168"/>
      <c r="AYB24" s="168"/>
      <c r="AYC24" s="168"/>
      <c r="AYD24" s="168"/>
      <c r="AYE24" s="168"/>
      <c r="AYF24" s="168"/>
      <c r="AYG24" s="168"/>
      <c r="AYH24" s="168"/>
      <c r="AYI24" s="168"/>
      <c r="AYJ24" s="168"/>
      <c r="AYK24" s="168"/>
      <c r="AYL24" s="168"/>
      <c r="AYM24" s="168"/>
      <c r="AYN24" s="168"/>
      <c r="AYO24" s="168"/>
      <c r="AYP24" s="168"/>
      <c r="AYQ24" s="168"/>
      <c r="AYR24" s="168"/>
      <c r="AYS24" s="168"/>
      <c r="AYT24" s="168"/>
      <c r="AYU24" s="168"/>
      <c r="AYV24" s="168"/>
      <c r="AYW24" s="168"/>
      <c r="AYX24" s="168"/>
      <c r="AYY24" s="168"/>
      <c r="AYZ24" s="168"/>
      <c r="AZA24" s="168"/>
      <c r="AZB24" s="168"/>
      <c r="AZC24" s="168"/>
      <c r="AZD24" s="168"/>
      <c r="AZE24" s="168"/>
      <c r="AZF24" s="168"/>
      <c r="AZG24" s="168"/>
      <c r="AZH24" s="168"/>
      <c r="AZI24" s="168"/>
      <c r="AZJ24" s="168"/>
      <c r="AZK24" s="168"/>
      <c r="AZL24" s="168"/>
      <c r="AZM24" s="168"/>
      <c r="AZN24" s="168"/>
      <c r="AZO24" s="168"/>
      <c r="AZP24" s="168"/>
      <c r="AZQ24" s="168"/>
      <c r="AZR24" s="168"/>
      <c r="AZS24" s="168"/>
      <c r="AZT24" s="168"/>
      <c r="AZU24" s="168"/>
      <c r="AZV24" s="168"/>
      <c r="AZW24" s="168"/>
      <c r="AZX24" s="168"/>
      <c r="AZY24" s="168"/>
      <c r="AZZ24" s="168"/>
      <c r="BAA24" s="168"/>
      <c r="BAB24" s="168"/>
      <c r="BAC24" s="168"/>
      <c r="BAD24" s="168"/>
      <c r="BAE24" s="168"/>
      <c r="BAF24" s="168"/>
      <c r="BAG24" s="168"/>
      <c r="BAH24" s="168"/>
      <c r="BAI24" s="168"/>
      <c r="BAJ24" s="168"/>
      <c r="BAK24" s="168"/>
      <c r="BAL24" s="168"/>
      <c r="BAM24" s="168"/>
      <c r="BAN24" s="168"/>
      <c r="BAO24" s="168"/>
      <c r="BAP24" s="168"/>
      <c r="BAQ24" s="168"/>
      <c r="BAR24" s="168"/>
      <c r="BAS24" s="168"/>
      <c r="BAT24" s="168"/>
      <c r="BAU24" s="168"/>
      <c r="BAV24" s="168"/>
      <c r="BAW24" s="168"/>
      <c r="BAX24" s="168"/>
      <c r="BAY24" s="168"/>
      <c r="BAZ24" s="168"/>
      <c r="BBA24" s="168"/>
      <c r="BBB24" s="168"/>
      <c r="BBC24" s="168"/>
      <c r="BBD24" s="168"/>
      <c r="BBE24" s="168"/>
      <c r="BBF24" s="168"/>
      <c r="BBG24" s="168"/>
      <c r="BBH24" s="168"/>
      <c r="BBI24" s="168"/>
      <c r="BBJ24" s="168"/>
      <c r="BBK24" s="168"/>
      <c r="BBL24" s="168"/>
      <c r="BBM24" s="168"/>
      <c r="BBN24" s="168"/>
      <c r="BBO24" s="168"/>
      <c r="BBP24" s="168"/>
      <c r="BBQ24" s="168"/>
      <c r="BBR24" s="168"/>
      <c r="BBS24" s="168"/>
      <c r="BBT24" s="168"/>
      <c r="BBU24" s="168"/>
      <c r="BBV24" s="168"/>
      <c r="BBW24" s="168"/>
      <c r="BBX24" s="168"/>
      <c r="BBY24" s="168"/>
      <c r="BBZ24" s="168"/>
      <c r="BCA24" s="168"/>
      <c r="BCB24" s="168"/>
      <c r="BCC24" s="168"/>
      <c r="BCD24" s="168"/>
      <c r="BCE24" s="168"/>
      <c r="BCF24" s="168"/>
      <c r="BCG24" s="168"/>
      <c r="BCH24" s="168"/>
      <c r="BCI24" s="168"/>
      <c r="BCJ24" s="168"/>
      <c r="BCK24" s="168"/>
      <c r="BCL24" s="168"/>
      <c r="BCM24" s="168"/>
      <c r="BCN24" s="168"/>
      <c r="BCO24" s="168"/>
      <c r="BCP24" s="168"/>
      <c r="BCQ24" s="168"/>
      <c r="BCR24" s="168"/>
      <c r="BCS24" s="168"/>
      <c r="BCT24" s="168"/>
      <c r="BCU24" s="168"/>
      <c r="BCV24" s="168"/>
      <c r="BCW24" s="168"/>
      <c r="BCX24" s="168"/>
      <c r="BCY24" s="168"/>
      <c r="BCZ24" s="168"/>
      <c r="BDA24" s="168"/>
      <c r="BDB24" s="168"/>
      <c r="BDC24" s="168"/>
      <c r="BDD24" s="168"/>
      <c r="BDE24" s="168"/>
      <c r="BDF24" s="168"/>
      <c r="BDG24" s="168"/>
      <c r="BDH24" s="168"/>
      <c r="BDI24" s="168"/>
      <c r="BDJ24" s="168"/>
      <c r="BDK24" s="168"/>
      <c r="BDL24" s="168"/>
      <c r="BDM24" s="168"/>
      <c r="BDN24" s="168"/>
      <c r="BDO24" s="168"/>
      <c r="BDP24" s="168"/>
      <c r="BDQ24" s="168"/>
      <c r="BDR24" s="168"/>
      <c r="BDS24" s="168"/>
      <c r="BDT24" s="168"/>
      <c r="BDU24" s="168"/>
      <c r="BDV24" s="168"/>
      <c r="BDW24" s="168"/>
      <c r="BDX24" s="168"/>
      <c r="BDY24" s="168"/>
      <c r="BDZ24" s="168"/>
      <c r="BEA24" s="168"/>
      <c r="BEB24" s="168"/>
      <c r="BEC24" s="168"/>
      <c r="BED24" s="168"/>
      <c r="BEE24" s="168"/>
      <c r="BEF24" s="168"/>
      <c r="BEG24" s="168"/>
      <c r="BEH24" s="168"/>
      <c r="BEI24" s="168"/>
      <c r="BEJ24" s="168"/>
      <c r="BEK24" s="168"/>
      <c r="BEL24" s="168"/>
      <c r="BEM24" s="168"/>
      <c r="BEN24" s="168"/>
      <c r="BEO24" s="168"/>
      <c r="BEP24" s="168"/>
      <c r="BEQ24" s="168"/>
      <c r="BER24" s="168"/>
      <c r="BES24" s="168"/>
      <c r="BET24" s="168"/>
      <c r="BEU24" s="168"/>
      <c r="BEV24" s="168"/>
      <c r="BEW24" s="168"/>
      <c r="BEX24" s="168"/>
      <c r="BEY24" s="168"/>
      <c r="BEZ24" s="168"/>
      <c r="BFA24" s="168"/>
      <c r="BFB24" s="168"/>
      <c r="BFC24" s="168"/>
      <c r="BFD24" s="168"/>
      <c r="BFE24" s="168"/>
      <c r="BFF24" s="168"/>
      <c r="BFG24" s="168"/>
      <c r="BFH24" s="168"/>
      <c r="BFI24" s="168"/>
      <c r="BFJ24" s="168"/>
      <c r="BFK24" s="168"/>
      <c r="BFL24" s="168"/>
      <c r="BFM24" s="168"/>
      <c r="BFN24" s="168"/>
      <c r="BFO24" s="168"/>
      <c r="BFP24" s="168"/>
      <c r="BFQ24" s="168"/>
      <c r="BFR24" s="168"/>
      <c r="BFS24" s="168"/>
      <c r="BFT24" s="168"/>
      <c r="BFU24" s="168"/>
      <c r="BFV24" s="168"/>
      <c r="BFW24" s="168"/>
      <c r="BFX24" s="168"/>
      <c r="BFY24" s="168"/>
      <c r="BFZ24" s="168"/>
      <c r="BGA24" s="168"/>
      <c r="BGB24" s="168"/>
      <c r="BGC24" s="168"/>
      <c r="BGD24" s="168"/>
      <c r="BGE24" s="168"/>
      <c r="BGF24" s="168"/>
      <c r="BGG24" s="168"/>
      <c r="BGH24" s="168"/>
      <c r="BGI24" s="168"/>
      <c r="BGJ24" s="168"/>
      <c r="BGK24" s="168"/>
      <c r="BGL24" s="168"/>
      <c r="BGM24" s="168"/>
      <c r="BGN24" s="168"/>
      <c r="BGO24" s="168"/>
      <c r="BGP24" s="168"/>
      <c r="BGQ24" s="168"/>
      <c r="BGR24" s="168"/>
      <c r="BGS24" s="168"/>
      <c r="BGT24" s="168"/>
      <c r="BGU24" s="168"/>
      <c r="BGV24" s="168"/>
      <c r="BGW24" s="168"/>
      <c r="BGX24" s="168"/>
      <c r="BGY24" s="168"/>
      <c r="BGZ24" s="168"/>
      <c r="BHA24" s="168"/>
      <c r="BHB24" s="168"/>
      <c r="BHC24" s="168"/>
      <c r="BHD24" s="168"/>
      <c r="BHE24" s="168"/>
      <c r="BHF24" s="168"/>
      <c r="BHG24" s="168"/>
      <c r="BHH24" s="168"/>
      <c r="BHI24" s="168"/>
      <c r="BHJ24" s="168"/>
      <c r="BHK24" s="168"/>
      <c r="BHL24" s="168"/>
      <c r="BHM24" s="168"/>
      <c r="BHN24" s="168"/>
      <c r="BHO24" s="168"/>
      <c r="BHP24" s="168"/>
      <c r="BHQ24" s="168"/>
      <c r="BHR24" s="168"/>
      <c r="BHS24" s="168"/>
      <c r="BHT24" s="168"/>
      <c r="BHU24" s="168"/>
      <c r="BHV24" s="168"/>
      <c r="BHW24" s="168"/>
      <c r="BHX24" s="168"/>
      <c r="BHY24" s="168"/>
      <c r="BHZ24" s="168"/>
      <c r="BIA24" s="168"/>
      <c r="BIB24" s="168"/>
      <c r="BIC24" s="168"/>
      <c r="BID24" s="168"/>
      <c r="BIE24" s="168"/>
      <c r="BIF24" s="168"/>
      <c r="BIG24" s="168"/>
      <c r="BIH24" s="168"/>
      <c r="BII24" s="168"/>
      <c r="BIJ24" s="168"/>
      <c r="BIK24" s="168"/>
      <c r="BIL24" s="168"/>
      <c r="BIM24" s="168"/>
      <c r="BIN24" s="168"/>
      <c r="BIO24" s="168"/>
      <c r="BIP24" s="168"/>
      <c r="BIQ24" s="168"/>
      <c r="BIR24" s="168"/>
      <c r="BIS24" s="168"/>
      <c r="BIT24" s="168"/>
      <c r="BIU24" s="168"/>
      <c r="BIV24" s="168"/>
      <c r="BIW24" s="168"/>
      <c r="BIX24" s="168"/>
      <c r="BIY24" s="168"/>
      <c r="BIZ24" s="168"/>
      <c r="BJA24" s="168"/>
      <c r="BJB24" s="168"/>
      <c r="BJC24" s="168"/>
      <c r="BJD24" s="168"/>
      <c r="BJE24" s="168"/>
      <c r="BJF24" s="168"/>
      <c r="BJG24" s="168"/>
      <c r="BJH24" s="168"/>
      <c r="BJI24" s="168"/>
      <c r="BJJ24" s="168"/>
      <c r="BJK24" s="168"/>
      <c r="BJL24" s="168"/>
      <c r="BJM24" s="168"/>
      <c r="BJN24" s="168"/>
      <c r="BJO24" s="168"/>
      <c r="BJP24" s="168"/>
      <c r="BJQ24" s="168"/>
      <c r="BJR24" s="168"/>
      <c r="BJS24" s="168"/>
      <c r="BJT24" s="168"/>
      <c r="BJU24" s="168"/>
      <c r="BJV24" s="168"/>
      <c r="BJW24" s="168"/>
      <c r="BJX24" s="168"/>
      <c r="BJY24" s="168"/>
      <c r="BJZ24" s="168"/>
      <c r="BKA24" s="168"/>
      <c r="BKB24" s="168"/>
      <c r="BKC24" s="168"/>
      <c r="BKD24" s="168"/>
      <c r="BKE24" s="168"/>
      <c r="BKF24" s="168"/>
      <c r="BKG24" s="168"/>
      <c r="BKH24" s="168"/>
      <c r="BKI24" s="168"/>
      <c r="BKJ24" s="168"/>
      <c r="BKK24" s="168"/>
      <c r="BKL24" s="168"/>
      <c r="BKM24" s="168"/>
      <c r="BKN24" s="168"/>
      <c r="BKO24" s="168"/>
      <c r="BKP24" s="168"/>
      <c r="BKQ24" s="168"/>
      <c r="BKR24" s="168"/>
      <c r="BKS24" s="168"/>
      <c r="BKT24" s="168"/>
      <c r="BKU24" s="168"/>
      <c r="BKV24" s="168"/>
      <c r="BKW24" s="168"/>
      <c r="BKX24" s="168"/>
      <c r="BKY24" s="168"/>
      <c r="BKZ24" s="168"/>
      <c r="BLA24" s="168"/>
      <c r="BLB24" s="168"/>
      <c r="BLC24" s="168"/>
      <c r="BLD24" s="168"/>
      <c r="BLE24" s="168"/>
      <c r="BLF24" s="168"/>
      <c r="BLG24" s="168"/>
      <c r="BLH24" s="168"/>
      <c r="BLI24" s="168"/>
      <c r="BLJ24" s="168"/>
      <c r="BLK24" s="168"/>
      <c r="BLL24" s="168"/>
      <c r="BLM24" s="168"/>
      <c r="BLN24" s="168"/>
      <c r="BLO24" s="168"/>
      <c r="BLP24" s="168"/>
      <c r="BLQ24" s="168"/>
      <c r="BLR24" s="168"/>
      <c r="BLS24" s="168"/>
      <c r="BLT24" s="168"/>
      <c r="BLU24" s="168"/>
      <c r="BLV24" s="168"/>
      <c r="BLW24" s="168"/>
      <c r="BLX24" s="168"/>
      <c r="BLY24" s="168"/>
      <c r="BLZ24" s="168"/>
      <c r="BMA24" s="168"/>
      <c r="BMB24" s="168"/>
      <c r="BMC24" s="168"/>
      <c r="BMD24" s="168"/>
      <c r="BME24" s="168"/>
      <c r="BMF24" s="168"/>
      <c r="BMG24" s="168"/>
      <c r="BMH24" s="168"/>
      <c r="BMI24" s="168"/>
      <c r="BMJ24" s="168"/>
      <c r="BMK24" s="168"/>
      <c r="BML24" s="168"/>
      <c r="BMM24" s="168"/>
      <c r="BMN24" s="168"/>
      <c r="BMO24" s="168"/>
      <c r="BMP24" s="168"/>
      <c r="BMQ24" s="168"/>
      <c r="BMR24" s="168"/>
      <c r="BMS24" s="168"/>
      <c r="BMT24" s="168"/>
      <c r="BMU24" s="168"/>
      <c r="BMV24" s="168"/>
      <c r="BMW24" s="168"/>
      <c r="BMX24" s="168"/>
      <c r="BMY24" s="168"/>
      <c r="BMZ24" s="168"/>
      <c r="BNA24" s="168"/>
      <c r="BNB24" s="168"/>
      <c r="BNC24" s="168"/>
      <c r="BND24" s="168"/>
      <c r="BNE24" s="168"/>
      <c r="BNF24" s="168"/>
      <c r="BNG24" s="168"/>
      <c r="BNH24" s="168"/>
      <c r="BNI24" s="168"/>
      <c r="BNJ24" s="168"/>
      <c r="BNK24" s="168"/>
      <c r="BNL24" s="168"/>
      <c r="BNM24" s="168"/>
      <c r="BNN24" s="168"/>
      <c r="BNO24" s="168"/>
      <c r="BNP24" s="168"/>
      <c r="BNQ24" s="168"/>
      <c r="BNR24" s="168"/>
      <c r="BNS24" s="168"/>
      <c r="BNT24" s="168"/>
      <c r="BNU24" s="168"/>
      <c r="BNV24" s="168"/>
      <c r="BNW24" s="168"/>
      <c r="BNX24" s="168"/>
      <c r="BNY24" s="168"/>
      <c r="BNZ24" s="168"/>
      <c r="BOA24" s="168"/>
      <c r="BOB24" s="168"/>
      <c r="BOC24" s="168"/>
      <c r="BOD24" s="168"/>
      <c r="BOE24" s="168"/>
      <c r="BOF24" s="168"/>
      <c r="BOG24" s="168"/>
      <c r="BOH24" s="168"/>
      <c r="BOI24" s="168"/>
      <c r="BOJ24" s="168"/>
      <c r="BOK24" s="168"/>
      <c r="BOL24" s="168"/>
      <c r="BOM24" s="168"/>
      <c r="BON24" s="168"/>
      <c r="BOO24" s="168"/>
      <c r="BOP24" s="168"/>
      <c r="BOQ24" s="168"/>
      <c r="BOR24" s="168"/>
      <c r="BOS24" s="168"/>
      <c r="BOT24" s="168"/>
      <c r="BOU24" s="168"/>
      <c r="BOV24" s="168"/>
      <c r="BOW24" s="168"/>
      <c r="BOX24" s="168"/>
      <c r="BOY24" s="168"/>
      <c r="BOZ24" s="168"/>
      <c r="BPA24" s="168"/>
      <c r="BPB24" s="168"/>
      <c r="BPC24" s="168"/>
      <c r="BPD24" s="168"/>
      <c r="BPE24" s="168"/>
      <c r="BPF24" s="168"/>
      <c r="BPG24" s="168"/>
      <c r="BPH24" s="168"/>
      <c r="BPI24" s="168"/>
      <c r="BPJ24" s="168"/>
      <c r="BPK24" s="168"/>
      <c r="BPL24" s="168"/>
      <c r="BPM24" s="168"/>
      <c r="BPN24" s="168"/>
      <c r="BPO24" s="168"/>
      <c r="BPP24" s="168"/>
      <c r="BPQ24" s="168"/>
      <c r="BPR24" s="168"/>
      <c r="BPS24" s="168"/>
      <c r="BPT24" s="168"/>
      <c r="BPU24" s="168"/>
      <c r="BPV24" s="168"/>
      <c r="BPW24" s="168"/>
      <c r="BPX24" s="168"/>
      <c r="BPY24" s="168"/>
      <c r="BPZ24" s="168"/>
      <c r="BQA24" s="168"/>
      <c r="BQB24" s="168"/>
      <c r="BQC24" s="168"/>
      <c r="BQD24" s="168"/>
      <c r="BQE24" s="168"/>
      <c r="BQF24" s="168"/>
      <c r="BQG24" s="168"/>
      <c r="BQH24" s="168"/>
      <c r="BQI24" s="168"/>
      <c r="BQJ24" s="168"/>
      <c r="BQK24" s="168"/>
      <c r="BQL24" s="168"/>
      <c r="BQM24" s="168"/>
      <c r="BQN24" s="168"/>
      <c r="BQO24" s="168"/>
      <c r="BQP24" s="168"/>
      <c r="BQQ24" s="168"/>
      <c r="BQR24" s="168"/>
      <c r="BQS24" s="168"/>
      <c r="BQT24" s="168"/>
      <c r="BQU24" s="168"/>
      <c r="BQV24" s="168"/>
      <c r="BQW24" s="168"/>
      <c r="BQX24" s="168"/>
      <c r="BQY24" s="168"/>
      <c r="BQZ24" s="168"/>
      <c r="BRA24" s="168"/>
      <c r="BRB24" s="168"/>
      <c r="BRC24" s="168"/>
      <c r="BRD24" s="168"/>
      <c r="BRE24" s="168"/>
      <c r="BRF24" s="168"/>
      <c r="BRG24" s="168"/>
      <c r="BRH24" s="168"/>
      <c r="BRI24" s="168"/>
      <c r="BRJ24" s="168"/>
      <c r="BRK24" s="168"/>
      <c r="BRL24" s="168"/>
      <c r="BRM24" s="168"/>
      <c r="BRN24" s="168"/>
      <c r="BRO24" s="168"/>
      <c r="BRP24" s="168"/>
      <c r="BRQ24" s="168"/>
      <c r="BRR24" s="168"/>
      <c r="BRS24" s="168"/>
      <c r="BRT24" s="168"/>
      <c r="BRU24" s="168"/>
      <c r="BRV24" s="168"/>
      <c r="BRW24" s="168"/>
      <c r="BRX24" s="168"/>
      <c r="BRY24" s="168"/>
      <c r="BRZ24" s="168"/>
      <c r="BSA24" s="168"/>
      <c r="BSB24" s="168"/>
      <c r="BSC24" s="168"/>
      <c r="BSD24" s="168"/>
      <c r="BSE24" s="168"/>
      <c r="BSF24" s="168"/>
      <c r="BSG24" s="168"/>
      <c r="BSH24" s="168"/>
      <c r="BSI24" s="168"/>
      <c r="BSJ24" s="168"/>
      <c r="BSK24" s="168"/>
      <c r="BSL24" s="168"/>
      <c r="BSM24" s="168"/>
      <c r="BSN24" s="168"/>
      <c r="BSO24" s="168"/>
      <c r="BSP24" s="168"/>
      <c r="BSQ24" s="168"/>
      <c r="BSR24" s="168"/>
      <c r="BSS24" s="168"/>
      <c r="BST24" s="168"/>
      <c r="BSU24" s="168"/>
      <c r="BSV24" s="168"/>
      <c r="BSW24" s="168"/>
      <c r="BSX24" s="168"/>
      <c r="BSY24" s="168"/>
      <c r="BSZ24" s="168"/>
      <c r="BTA24" s="168"/>
      <c r="BTB24" s="168"/>
      <c r="BTC24" s="168"/>
      <c r="BTD24" s="168"/>
      <c r="BTE24" s="168"/>
      <c r="BTF24" s="168"/>
      <c r="BTG24" s="168"/>
      <c r="BTH24" s="168"/>
      <c r="BTI24" s="168"/>
      <c r="BTJ24" s="168"/>
      <c r="BTK24" s="168"/>
      <c r="BTL24" s="168"/>
      <c r="BTM24" s="168"/>
      <c r="BTN24" s="168"/>
      <c r="BTO24" s="168"/>
      <c r="BTP24" s="168"/>
      <c r="BTQ24" s="168"/>
      <c r="BTR24" s="168"/>
      <c r="BTS24" s="168"/>
      <c r="BTT24" s="168"/>
      <c r="BTU24" s="168"/>
      <c r="BTV24" s="168"/>
      <c r="BTW24" s="168"/>
      <c r="BTX24" s="168"/>
      <c r="BTY24" s="168"/>
      <c r="BTZ24" s="168"/>
      <c r="BUA24" s="168"/>
      <c r="BUB24" s="168"/>
      <c r="BUC24" s="168"/>
      <c r="BUD24" s="168"/>
      <c r="BUE24" s="168"/>
      <c r="BUF24" s="168"/>
      <c r="BUG24" s="168"/>
      <c r="BUH24" s="168"/>
      <c r="BUI24" s="168"/>
      <c r="BUJ24" s="168"/>
      <c r="BUK24" s="168"/>
      <c r="BUL24" s="168"/>
      <c r="BUM24" s="168"/>
      <c r="BUN24" s="168"/>
      <c r="BUO24" s="168"/>
      <c r="BUP24" s="168"/>
      <c r="BUQ24" s="168"/>
      <c r="BUR24" s="168"/>
      <c r="BUS24" s="168"/>
      <c r="BUT24" s="168"/>
      <c r="BUU24" s="168"/>
      <c r="BUV24" s="168"/>
      <c r="BUW24" s="168"/>
      <c r="BUX24" s="168"/>
      <c r="BUY24" s="168"/>
      <c r="BUZ24" s="168"/>
      <c r="BVA24" s="168"/>
      <c r="BVB24" s="168"/>
      <c r="BVC24" s="168"/>
      <c r="BVD24" s="168"/>
      <c r="BVE24" s="168"/>
      <c r="BVF24" s="168"/>
      <c r="BVG24" s="168"/>
      <c r="BVH24" s="168"/>
      <c r="BVI24" s="168"/>
      <c r="BVJ24" s="168"/>
      <c r="BVK24" s="168"/>
      <c r="BVL24" s="168"/>
      <c r="BVM24" s="168"/>
      <c r="BVN24" s="168"/>
      <c r="BVO24" s="168"/>
      <c r="BVP24" s="168"/>
      <c r="BVQ24" s="168"/>
      <c r="BVR24" s="168"/>
      <c r="BVS24" s="168"/>
      <c r="BVT24" s="168"/>
      <c r="BVU24" s="168"/>
      <c r="BVV24" s="168"/>
      <c r="BVW24" s="168"/>
      <c r="BVX24" s="168"/>
      <c r="BVY24" s="168"/>
      <c r="BVZ24" s="168"/>
      <c r="BWA24" s="168"/>
      <c r="BWB24" s="168"/>
      <c r="BWC24" s="168"/>
      <c r="BWD24" s="168"/>
      <c r="BWE24" s="168"/>
      <c r="BWF24" s="168"/>
      <c r="BWG24" s="168"/>
      <c r="BWH24" s="168"/>
      <c r="BWI24" s="168"/>
      <c r="BWJ24" s="168"/>
      <c r="BWK24" s="168"/>
      <c r="BWL24" s="168"/>
      <c r="BWM24" s="168"/>
      <c r="BWN24" s="168"/>
      <c r="BWO24" s="168"/>
      <c r="BWP24" s="168"/>
      <c r="BWQ24" s="168"/>
      <c r="BWR24" s="168"/>
      <c r="BWS24" s="168"/>
      <c r="BWT24" s="168"/>
      <c r="BWU24" s="168"/>
      <c r="BWV24" s="168"/>
      <c r="BWW24" s="168"/>
      <c r="BWX24" s="168"/>
      <c r="BWY24" s="168"/>
      <c r="BWZ24" s="168"/>
      <c r="BXA24" s="168"/>
      <c r="BXB24" s="168"/>
      <c r="BXC24" s="168"/>
      <c r="BXD24" s="168"/>
      <c r="BXE24" s="168"/>
      <c r="BXF24" s="168"/>
      <c r="BXG24" s="168"/>
      <c r="BXH24" s="168"/>
      <c r="BXI24" s="168"/>
      <c r="BXJ24" s="168"/>
      <c r="BXK24" s="168"/>
      <c r="BXL24" s="168"/>
      <c r="BXM24" s="168"/>
      <c r="BXN24" s="168"/>
      <c r="BXO24" s="168"/>
      <c r="BXP24" s="168"/>
      <c r="BXQ24" s="168"/>
      <c r="BXR24" s="168"/>
      <c r="BXS24" s="168"/>
      <c r="BXT24" s="168"/>
      <c r="BXU24" s="168"/>
      <c r="BXV24" s="168"/>
      <c r="BXW24" s="168"/>
      <c r="BXX24" s="168"/>
      <c r="BXY24" s="168"/>
      <c r="BXZ24" s="168"/>
      <c r="BYA24" s="168"/>
      <c r="BYB24" s="168"/>
      <c r="BYC24" s="168"/>
      <c r="BYD24" s="168"/>
      <c r="BYE24" s="168"/>
      <c r="BYF24" s="168"/>
      <c r="BYG24" s="168"/>
      <c r="BYH24" s="168"/>
      <c r="BYI24" s="168"/>
      <c r="BYJ24" s="168"/>
      <c r="BYK24" s="168"/>
      <c r="BYL24" s="168"/>
      <c r="BYM24" s="168"/>
      <c r="BYN24" s="168"/>
      <c r="BYO24" s="168"/>
      <c r="BYP24" s="168"/>
      <c r="BYQ24" s="168"/>
      <c r="BYR24" s="168"/>
      <c r="BYS24" s="168"/>
      <c r="BYT24" s="168"/>
      <c r="BYU24" s="168"/>
      <c r="BYV24" s="168"/>
      <c r="BYW24" s="168"/>
      <c r="BYX24" s="168"/>
      <c r="BYY24" s="168"/>
      <c r="BYZ24" s="168"/>
      <c r="BZA24" s="168"/>
      <c r="BZB24" s="168"/>
      <c r="BZC24" s="168"/>
      <c r="BZD24" s="168"/>
      <c r="BZE24" s="168"/>
      <c r="BZF24" s="168"/>
      <c r="BZG24" s="168"/>
      <c r="BZH24" s="168"/>
      <c r="BZI24" s="168"/>
      <c r="BZJ24" s="168"/>
      <c r="BZK24" s="168"/>
      <c r="BZL24" s="168"/>
      <c r="BZM24" s="168"/>
      <c r="BZN24" s="168"/>
      <c r="BZO24" s="168"/>
      <c r="BZP24" s="168"/>
      <c r="BZQ24" s="168"/>
      <c r="BZR24" s="168"/>
      <c r="BZS24" s="168"/>
      <c r="BZT24" s="168"/>
      <c r="BZU24" s="168"/>
      <c r="BZV24" s="168"/>
      <c r="BZW24" s="168"/>
      <c r="BZX24" s="168"/>
      <c r="BZY24" s="168"/>
      <c r="BZZ24" s="168"/>
      <c r="CAA24" s="168"/>
      <c r="CAB24" s="168"/>
      <c r="CAC24" s="168"/>
      <c r="CAD24" s="168"/>
      <c r="CAE24" s="168"/>
      <c r="CAF24" s="168"/>
      <c r="CAG24" s="168"/>
      <c r="CAH24" s="168"/>
      <c r="CAI24" s="168"/>
      <c r="CAJ24" s="168"/>
      <c r="CAK24" s="168"/>
      <c r="CAL24" s="168"/>
      <c r="CAM24" s="168"/>
      <c r="CAN24" s="168"/>
      <c r="CAO24" s="168"/>
      <c r="CAP24" s="168"/>
      <c r="CAQ24" s="168"/>
      <c r="CAR24" s="168"/>
      <c r="CAS24" s="168"/>
      <c r="CAT24" s="168"/>
      <c r="CAU24" s="168"/>
      <c r="CAV24" s="168"/>
      <c r="CAW24" s="168"/>
      <c r="CAX24" s="168"/>
      <c r="CAY24" s="168"/>
      <c r="CAZ24" s="168"/>
      <c r="CBA24" s="168"/>
      <c r="CBB24" s="168"/>
      <c r="CBC24" s="168"/>
      <c r="CBD24" s="168"/>
      <c r="CBE24" s="168"/>
      <c r="CBF24" s="168"/>
      <c r="CBG24" s="168"/>
      <c r="CBH24" s="168"/>
      <c r="CBI24" s="168"/>
      <c r="CBJ24" s="168"/>
      <c r="CBK24" s="168"/>
      <c r="CBL24" s="168"/>
      <c r="CBM24" s="168"/>
      <c r="CBN24" s="168"/>
      <c r="CBO24" s="168"/>
      <c r="CBP24" s="168"/>
      <c r="CBQ24" s="168"/>
      <c r="CBR24" s="168"/>
      <c r="CBS24" s="168"/>
      <c r="CBT24" s="168"/>
      <c r="CBU24" s="168"/>
      <c r="CBV24" s="168"/>
      <c r="CBW24" s="168"/>
      <c r="CBX24" s="168"/>
      <c r="CBY24" s="168"/>
      <c r="CBZ24" s="168"/>
      <c r="CCA24" s="168"/>
      <c r="CCB24" s="168"/>
      <c r="CCC24" s="168"/>
      <c r="CCD24" s="168"/>
      <c r="CCE24" s="168"/>
      <c r="CCF24" s="168"/>
      <c r="CCG24" s="168"/>
      <c r="CCH24" s="168"/>
      <c r="CCI24" s="168"/>
      <c r="CCJ24" s="168"/>
      <c r="CCK24" s="168"/>
      <c r="CCL24" s="168"/>
      <c r="CCM24" s="168"/>
      <c r="CCN24" s="168"/>
      <c r="CCO24" s="168"/>
      <c r="CCP24" s="168"/>
      <c r="CCQ24" s="168"/>
      <c r="CCR24" s="168"/>
      <c r="CCS24" s="168"/>
      <c r="CCT24" s="168"/>
      <c r="CCU24" s="168"/>
      <c r="CCV24" s="168"/>
      <c r="CCW24" s="168"/>
      <c r="CCX24" s="168"/>
      <c r="CCY24" s="168"/>
      <c r="CCZ24" s="168"/>
      <c r="CDA24" s="168"/>
      <c r="CDB24" s="168"/>
      <c r="CDC24" s="168"/>
      <c r="CDD24" s="168"/>
      <c r="CDE24" s="168"/>
      <c r="CDF24" s="168"/>
      <c r="CDG24" s="168"/>
      <c r="CDH24" s="168"/>
      <c r="CDI24" s="168"/>
      <c r="CDJ24" s="168"/>
      <c r="CDK24" s="168"/>
      <c r="CDL24" s="168"/>
      <c r="CDM24" s="168"/>
      <c r="CDN24" s="168"/>
      <c r="CDO24" s="168"/>
      <c r="CDP24" s="168"/>
      <c r="CDQ24" s="168"/>
      <c r="CDR24" s="168"/>
      <c r="CDS24" s="168"/>
      <c r="CDT24" s="168"/>
      <c r="CDU24" s="168"/>
      <c r="CDV24" s="168"/>
      <c r="CDW24" s="168"/>
      <c r="CDX24" s="168"/>
      <c r="CDY24" s="168"/>
      <c r="CDZ24" s="168"/>
      <c r="CEA24" s="168"/>
      <c r="CEB24" s="168"/>
      <c r="CEC24" s="168"/>
      <c r="CED24" s="168"/>
      <c r="CEE24" s="168"/>
      <c r="CEF24" s="168"/>
      <c r="CEG24" s="168"/>
      <c r="CEH24" s="168"/>
      <c r="CEI24" s="168"/>
      <c r="CEJ24" s="168"/>
      <c r="CEK24" s="168"/>
      <c r="CEL24" s="168"/>
      <c r="CEM24" s="168"/>
      <c r="CEN24" s="168"/>
      <c r="CEO24" s="168"/>
      <c r="CEP24" s="168"/>
      <c r="CEQ24" s="168"/>
      <c r="CER24" s="168"/>
      <c r="CES24" s="168"/>
      <c r="CET24" s="168"/>
      <c r="CEU24" s="168"/>
      <c r="CEV24" s="168"/>
      <c r="CEW24" s="168"/>
      <c r="CEX24" s="168"/>
      <c r="CEY24" s="168"/>
      <c r="CEZ24" s="168"/>
      <c r="CFA24" s="168"/>
      <c r="CFB24" s="168"/>
      <c r="CFC24" s="168"/>
      <c r="CFD24" s="168"/>
      <c r="CFE24" s="168"/>
      <c r="CFF24" s="168"/>
      <c r="CFG24" s="168"/>
      <c r="CFH24" s="168"/>
      <c r="CFI24" s="168"/>
      <c r="CFJ24" s="168"/>
      <c r="CFK24" s="168"/>
      <c r="CFL24" s="168"/>
      <c r="CFM24" s="168"/>
      <c r="CFN24" s="168"/>
      <c r="CFO24" s="168"/>
      <c r="CFP24" s="168"/>
      <c r="CFQ24" s="168"/>
      <c r="CFR24" s="168"/>
      <c r="CFS24" s="168"/>
      <c r="CFT24" s="168"/>
      <c r="CFU24" s="168"/>
      <c r="CFV24" s="168"/>
      <c r="CFW24" s="168"/>
      <c r="CFX24" s="168"/>
      <c r="CFY24" s="168"/>
      <c r="CFZ24" s="168"/>
      <c r="CGA24" s="168"/>
      <c r="CGB24" s="168"/>
      <c r="CGC24" s="168"/>
      <c r="CGD24" s="168"/>
      <c r="CGE24" s="168"/>
      <c r="CGF24" s="168"/>
      <c r="CGG24" s="168"/>
      <c r="CGH24" s="168"/>
      <c r="CGI24" s="168"/>
      <c r="CGJ24" s="168"/>
      <c r="CGK24" s="168"/>
      <c r="CGL24" s="168"/>
      <c r="CGM24" s="168"/>
      <c r="CGN24" s="168"/>
      <c r="CGO24" s="168"/>
      <c r="CGP24" s="168"/>
      <c r="CGQ24" s="168"/>
      <c r="CGR24" s="168"/>
      <c r="CGS24" s="168"/>
      <c r="CGT24" s="168"/>
      <c r="CGU24" s="168"/>
      <c r="CGV24" s="168"/>
      <c r="CGW24" s="168"/>
      <c r="CGX24" s="168"/>
      <c r="CGY24" s="168"/>
      <c r="CGZ24" s="168"/>
      <c r="CHA24" s="168"/>
      <c r="CHB24" s="168"/>
      <c r="CHC24" s="168"/>
      <c r="CHD24" s="168"/>
      <c r="CHE24" s="168"/>
      <c r="CHF24" s="168"/>
      <c r="CHG24" s="168"/>
      <c r="CHH24" s="168"/>
      <c r="CHI24" s="168"/>
      <c r="CHJ24" s="168"/>
      <c r="CHK24" s="168"/>
      <c r="CHL24" s="168"/>
      <c r="CHM24" s="168"/>
      <c r="CHN24" s="168"/>
      <c r="CHO24" s="168"/>
      <c r="CHP24" s="168"/>
      <c r="CHQ24" s="168"/>
      <c r="CHR24" s="168"/>
      <c r="CHS24" s="168"/>
      <c r="CHT24" s="168"/>
      <c r="CHU24" s="168"/>
      <c r="CHV24" s="168"/>
      <c r="CHW24" s="168"/>
      <c r="CHX24" s="168"/>
      <c r="CHY24" s="168"/>
      <c r="CHZ24" s="168"/>
      <c r="CIA24" s="168"/>
      <c r="CIB24" s="168"/>
      <c r="CIC24" s="168"/>
      <c r="CID24" s="168"/>
      <c r="CIE24" s="168"/>
      <c r="CIF24" s="168"/>
      <c r="CIG24" s="168"/>
      <c r="CIH24" s="168"/>
      <c r="CII24" s="168"/>
      <c r="CIJ24" s="168"/>
      <c r="CIK24" s="168"/>
      <c r="CIL24" s="168"/>
      <c r="CIM24" s="168"/>
      <c r="CIN24" s="168"/>
      <c r="CIO24" s="168"/>
      <c r="CIP24" s="168"/>
      <c r="CIQ24" s="168"/>
      <c r="CIR24" s="168"/>
      <c r="CIS24" s="168"/>
      <c r="CIT24" s="168"/>
      <c r="CIU24" s="168"/>
      <c r="CIV24" s="168"/>
      <c r="CIW24" s="168"/>
      <c r="CIX24" s="168"/>
      <c r="CIY24" s="168"/>
      <c r="CIZ24" s="168"/>
      <c r="CJA24" s="168"/>
      <c r="CJB24" s="168"/>
      <c r="CJC24" s="168"/>
      <c r="CJD24" s="168"/>
      <c r="CJE24" s="168"/>
      <c r="CJF24" s="168"/>
      <c r="CJG24" s="168"/>
      <c r="CJH24" s="168"/>
      <c r="CJI24" s="168"/>
      <c r="CJJ24" s="168"/>
      <c r="CJK24" s="168"/>
      <c r="CJL24" s="168"/>
      <c r="CJM24" s="168"/>
      <c r="CJN24" s="168"/>
      <c r="CJO24" s="168"/>
      <c r="CJP24" s="168"/>
      <c r="CJQ24" s="168"/>
      <c r="CJR24" s="168"/>
      <c r="CJS24" s="168"/>
      <c r="CJT24" s="168"/>
      <c r="CJU24" s="168"/>
      <c r="CJV24" s="168"/>
      <c r="CJW24" s="168"/>
      <c r="CJX24" s="168"/>
      <c r="CJY24" s="168"/>
      <c r="CJZ24" s="168"/>
      <c r="CKA24" s="168"/>
      <c r="CKB24" s="168"/>
      <c r="CKC24" s="168"/>
      <c r="CKD24" s="168"/>
      <c r="CKE24" s="168"/>
      <c r="CKF24" s="168"/>
      <c r="CKG24" s="168"/>
      <c r="CKH24" s="168"/>
      <c r="CKI24" s="168"/>
      <c r="CKJ24" s="168"/>
      <c r="CKK24" s="168"/>
      <c r="CKL24" s="168"/>
      <c r="CKM24" s="168"/>
      <c r="CKN24" s="168"/>
      <c r="CKO24" s="168"/>
      <c r="CKP24" s="168"/>
      <c r="CKQ24" s="168"/>
      <c r="CKR24" s="168"/>
      <c r="CKS24" s="168"/>
      <c r="CKT24" s="168"/>
      <c r="CKU24" s="168"/>
      <c r="CKV24" s="168"/>
      <c r="CKW24" s="168"/>
      <c r="CKX24" s="168"/>
      <c r="CKY24" s="168"/>
      <c r="CKZ24" s="168"/>
      <c r="CLA24" s="168"/>
      <c r="CLB24" s="168"/>
      <c r="CLC24" s="168"/>
      <c r="CLD24" s="168"/>
      <c r="CLE24" s="168"/>
      <c r="CLF24" s="168"/>
      <c r="CLG24" s="168"/>
      <c r="CLH24" s="168"/>
      <c r="CLI24" s="168"/>
      <c r="CLJ24" s="168"/>
      <c r="CLK24" s="168"/>
      <c r="CLL24" s="168"/>
      <c r="CLM24" s="168"/>
      <c r="CLN24" s="168"/>
      <c r="CLO24" s="168"/>
      <c r="CLP24" s="168"/>
      <c r="CLQ24" s="168"/>
      <c r="CLR24" s="168"/>
      <c r="CLS24" s="168"/>
      <c r="CLT24" s="168"/>
      <c r="CLU24" s="168"/>
      <c r="CLV24" s="168"/>
      <c r="CLW24" s="168"/>
      <c r="CLX24" s="168"/>
      <c r="CLY24" s="168"/>
      <c r="CLZ24" s="168"/>
      <c r="CMA24" s="168"/>
      <c r="CMB24" s="168"/>
      <c r="CMC24" s="168"/>
      <c r="CMD24" s="168"/>
      <c r="CME24" s="168"/>
      <c r="CMF24" s="168"/>
      <c r="CMG24" s="168"/>
      <c r="CMH24" s="168"/>
      <c r="CMI24" s="168"/>
      <c r="CMJ24" s="168"/>
      <c r="CMK24" s="168"/>
      <c r="CML24" s="168"/>
      <c r="CMM24" s="168"/>
      <c r="CMN24" s="168"/>
      <c r="CMO24" s="168"/>
      <c r="CMP24" s="168"/>
      <c r="CMQ24" s="168"/>
      <c r="CMR24" s="168"/>
      <c r="CMS24" s="168"/>
      <c r="CMT24" s="168"/>
      <c r="CMU24" s="168"/>
      <c r="CMV24" s="168"/>
      <c r="CMW24" s="168"/>
      <c r="CMX24" s="168"/>
      <c r="CMY24" s="168"/>
      <c r="CMZ24" s="168"/>
      <c r="CNA24" s="168"/>
      <c r="CNB24" s="168"/>
      <c r="CNC24" s="168"/>
      <c r="CND24" s="168"/>
      <c r="CNE24" s="168"/>
      <c r="CNF24" s="168"/>
      <c r="CNG24" s="168"/>
      <c r="CNH24" s="168"/>
      <c r="CNI24" s="168"/>
      <c r="CNJ24" s="168"/>
      <c r="CNK24" s="168"/>
      <c r="CNL24" s="168"/>
      <c r="CNM24" s="168"/>
      <c r="CNN24" s="168"/>
      <c r="CNO24" s="168"/>
      <c r="CNP24" s="168"/>
      <c r="CNQ24" s="168"/>
      <c r="CNR24" s="168"/>
      <c r="CNS24" s="168"/>
      <c r="CNT24" s="168"/>
      <c r="CNU24" s="168"/>
      <c r="CNV24" s="168"/>
      <c r="CNW24" s="168"/>
      <c r="CNX24" s="168"/>
      <c r="CNY24" s="168"/>
      <c r="CNZ24" s="168"/>
      <c r="COA24" s="168"/>
      <c r="COB24" s="168"/>
      <c r="COC24" s="168"/>
      <c r="COD24" s="168"/>
      <c r="COE24" s="168"/>
      <c r="COF24" s="168"/>
      <c r="COG24" s="168"/>
      <c r="COH24" s="168"/>
      <c r="COI24" s="168"/>
      <c r="COJ24" s="168"/>
      <c r="COK24" s="168"/>
      <c r="COL24" s="168"/>
      <c r="COM24" s="168"/>
      <c r="CON24" s="168"/>
      <c r="COO24" s="168"/>
      <c r="COP24" s="168"/>
      <c r="COQ24" s="168"/>
      <c r="COR24" s="168"/>
      <c r="COS24" s="168"/>
      <c r="COT24" s="168"/>
      <c r="COU24" s="168"/>
      <c r="COV24" s="168"/>
      <c r="COW24" s="168"/>
      <c r="COX24" s="168"/>
      <c r="COY24" s="168"/>
      <c r="COZ24" s="168"/>
      <c r="CPA24" s="168"/>
      <c r="CPB24" s="168"/>
      <c r="CPC24" s="168"/>
      <c r="CPD24" s="168"/>
      <c r="CPE24" s="168"/>
      <c r="CPF24" s="168"/>
      <c r="CPG24" s="168"/>
      <c r="CPH24" s="168"/>
      <c r="CPI24" s="168"/>
      <c r="CPJ24" s="168"/>
      <c r="CPK24" s="168"/>
      <c r="CPL24" s="168"/>
      <c r="CPM24" s="168"/>
      <c r="CPN24" s="168"/>
      <c r="CPO24" s="168"/>
      <c r="CPP24" s="168"/>
      <c r="CPQ24" s="168"/>
      <c r="CPR24" s="168"/>
      <c r="CPS24" s="168"/>
      <c r="CPT24" s="168"/>
      <c r="CPU24" s="168"/>
      <c r="CPV24" s="168"/>
      <c r="CPW24" s="168"/>
      <c r="CPX24" s="168"/>
      <c r="CPY24" s="168"/>
      <c r="CPZ24" s="168"/>
      <c r="CQA24" s="168"/>
      <c r="CQB24" s="168"/>
      <c r="CQC24" s="168"/>
      <c r="CQD24" s="168"/>
      <c r="CQE24" s="168"/>
      <c r="CQF24" s="168"/>
      <c r="CQG24" s="168"/>
      <c r="CQH24" s="168"/>
      <c r="CQI24" s="168"/>
      <c r="CQJ24" s="168"/>
      <c r="CQK24" s="168"/>
      <c r="CQL24" s="168"/>
      <c r="CQM24" s="168"/>
      <c r="CQN24" s="168"/>
      <c r="CQO24" s="168"/>
      <c r="CQP24" s="168"/>
      <c r="CQQ24" s="168"/>
      <c r="CQR24" s="168"/>
      <c r="CQS24" s="168"/>
      <c r="CQT24" s="168"/>
      <c r="CQU24" s="168"/>
      <c r="CQV24" s="168"/>
      <c r="CQW24" s="168"/>
      <c r="CQX24" s="168"/>
      <c r="CQY24" s="168"/>
      <c r="CQZ24" s="168"/>
      <c r="CRA24" s="168"/>
      <c r="CRB24" s="168"/>
      <c r="CRC24" s="168"/>
      <c r="CRD24" s="168"/>
      <c r="CRE24" s="168"/>
      <c r="CRF24" s="168"/>
      <c r="CRG24" s="168"/>
      <c r="CRH24" s="168"/>
      <c r="CRI24" s="168"/>
      <c r="CRJ24" s="168"/>
      <c r="CRK24" s="168"/>
      <c r="CRL24" s="168"/>
      <c r="CRM24" s="168"/>
      <c r="CRN24" s="168"/>
      <c r="CRO24" s="168"/>
      <c r="CRP24" s="168"/>
      <c r="CRQ24" s="168"/>
      <c r="CRR24" s="168"/>
      <c r="CRS24" s="168"/>
      <c r="CRT24" s="168"/>
      <c r="CRU24" s="168"/>
      <c r="CRV24" s="168"/>
      <c r="CRW24" s="168"/>
      <c r="CRX24" s="168"/>
      <c r="CRY24" s="168"/>
      <c r="CRZ24" s="168"/>
      <c r="CSA24" s="168"/>
      <c r="CSB24" s="168"/>
      <c r="CSC24" s="168"/>
      <c r="CSD24" s="168"/>
      <c r="CSE24" s="168"/>
      <c r="CSF24" s="168"/>
      <c r="CSG24" s="168"/>
      <c r="CSH24" s="168"/>
      <c r="CSI24" s="168"/>
      <c r="CSJ24" s="168"/>
      <c r="CSK24" s="168"/>
      <c r="CSL24" s="168"/>
      <c r="CSM24" s="168"/>
      <c r="CSN24" s="168"/>
      <c r="CSO24" s="168"/>
      <c r="CSP24" s="168"/>
      <c r="CSQ24" s="168"/>
      <c r="CSR24" s="168"/>
      <c r="CSS24" s="168"/>
      <c r="CST24" s="168"/>
      <c r="CSU24" s="168"/>
      <c r="CSV24" s="168"/>
      <c r="CSW24" s="168"/>
      <c r="CSX24" s="168"/>
      <c r="CSY24" s="168"/>
      <c r="CSZ24" s="168"/>
      <c r="CTA24" s="168"/>
      <c r="CTB24" s="168"/>
      <c r="CTC24" s="168"/>
      <c r="CTD24" s="168"/>
      <c r="CTE24" s="168"/>
      <c r="CTF24" s="168"/>
      <c r="CTG24" s="168"/>
      <c r="CTH24" s="168"/>
      <c r="CTI24" s="168"/>
      <c r="CTJ24" s="168"/>
      <c r="CTK24" s="168"/>
      <c r="CTL24" s="168"/>
      <c r="CTM24" s="168"/>
      <c r="CTN24" s="168"/>
      <c r="CTO24" s="168"/>
      <c r="CTP24" s="168"/>
      <c r="CTQ24" s="168"/>
      <c r="CTR24" s="168"/>
      <c r="CTS24" s="168"/>
      <c r="CTT24" s="168"/>
      <c r="CTU24" s="168"/>
      <c r="CTV24" s="168"/>
      <c r="CTW24" s="168"/>
      <c r="CTX24" s="168"/>
      <c r="CTY24" s="168"/>
      <c r="CTZ24" s="168"/>
      <c r="CUA24" s="168"/>
    </row>
    <row r="25" s="168" customFormat="1" ht="36" customHeight="1" spans="1:4">
      <c r="A25" s="258" t="s">
        <v>1434</v>
      </c>
      <c r="B25" s="260"/>
      <c r="C25" s="259"/>
      <c r="D25" s="233" t="s">
        <v>1413</v>
      </c>
    </row>
    <row r="26" s="168" customFormat="1" ht="36" customHeight="1" spans="1:4">
      <c r="A26" s="258" t="s">
        <v>1435</v>
      </c>
      <c r="B26" s="260">
        <v>0</v>
      </c>
      <c r="C26" s="259">
        <v>0</v>
      </c>
      <c r="D26" s="233" t="s">
        <v>1413</v>
      </c>
    </row>
    <row r="27" s="168" customFormat="1" ht="36" customHeight="1" spans="1:4">
      <c r="A27" s="258" t="s">
        <v>1436</v>
      </c>
      <c r="B27" s="260">
        <v>0</v>
      </c>
      <c r="C27" s="259">
        <v>0</v>
      </c>
      <c r="D27" s="233" t="s">
        <v>1413</v>
      </c>
    </row>
    <row r="28" s="168" customFormat="1" ht="36" customHeight="1" spans="1:4">
      <c r="A28" s="258" t="s">
        <v>1437</v>
      </c>
      <c r="B28" s="260">
        <v>0</v>
      </c>
      <c r="C28" s="259">
        <v>0</v>
      </c>
      <c r="D28" s="233" t="s">
        <v>1413</v>
      </c>
    </row>
    <row r="29" s="168" customFormat="1" ht="36" customHeight="1" spans="1:4">
      <c r="A29" s="258" t="s">
        <v>1438</v>
      </c>
      <c r="B29" s="260">
        <v>0</v>
      </c>
      <c r="C29" s="259">
        <v>0</v>
      </c>
      <c r="D29" s="233" t="s">
        <v>1413</v>
      </c>
    </row>
    <row r="30" s="168" customFormat="1" ht="36" customHeight="1" spans="1:4">
      <c r="A30" s="258" t="s">
        <v>1439</v>
      </c>
      <c r="B30" s="260"/>
      <c r="C30" s="259"/>
      <c r="D30" s="233" t="s">
        <v>1413</v>
      </c>
    </row>
    <row r="31" s="168" customFormat="1" ht="36" customHeight="1" spans="1:4">
      <c r="A31" s="258" t="s">
        <v>1440</v>
      </c>
      <c r="B31" s="260">
        <v>1390</v>
      </c>
      <c r="C31" s="259">
        <v>0</v>
      </c>
      <c r="D31" s="233">
        <v>-100</v>
      </c>
    </row>
    <row r="32" s="168" customFormat="1" ht="36" customHeight="1" spans="1:4">
      <c r="A32" s="262" t="s">
        <v>151</v>
      </c>
      <c r="B32" s="263">
        <v>269738</v>
      </c>
      <c r="C32" s="263">
        <v>308960</v>
      </c>
      <c r="D32" s="235">
        <v>14.5407766054468</v>
      </c>
    </row>
    <row r="33" s="168" customFormat="1" ht="36" customHeight="1" spans="1:4">
      <c r="A33" s="264" t="s">
        <v>152</v>
      </c>
      <c r="B33" s="263">
        <v>82364</v>
      </c>
      <c r="C33" s="263">
        <v>16792</v>
      </c>
      <c r="D33" s="235">
        <v>-79.6124520421543</v>
      </c>
    </row>
    <row r="34" s="168" customFormat="1" ht="36" customHeight="1" spans="1:4">
      <c r="A34" s="258" t="s">
        <v>1441</v>
      </c>
      <c r="B34" s="259">
        <v>4248</v>
      </c>
      <c r="C34" s="259"/>
      <c r="D34" s="233">
        <v>-100</v>
      </c>
    </row>
    <row r="35" s="168" customFormat="1" ht="36" customHeight="1" spans="1:4">
      <c r="A35" s="258" t="s">
        <v>1442</v>
      </c>
      <c r="B35" s="259">
        <v>11016</v>
      </c>
      <c r="C35" s="259">
        <v>3292</v>
      </c>
      <c r="D35" s="233">
        <v>-70.1161946259985</v>
      </c>
    </row>
    <row r="36" s="168" customFormat="1" ht="36" customHeight="1" spans="1:4">
      <c r="A36" s="258" t="s">
        <v>1443</v>
      </c>
      <c r="B36" s="259"/>
      <c r="C36" s="259"/>
      <c r="D36" s="233" t="s">
        <v>1413</v>
      </c>
    </row>
    <row r="37" s="168" customFormat="1" ht="36" customHeight="1" spans="1:4">
      <c r="A37" s="258" t="s">
        <v>1444</v>
      </c>
      <c r="B37" s="265">
        <v>46000</v>
      </c>
      <c r="C37" s="266"/>
      <c r="D37" s="233">
        <v>-100</v>
      </c>
    </row>
    <row r="38" s="168" customFormat="1" ht="36" customHeight="1" spans="1:4">
      <c r="A38" s="258" t="s">
        <v>1445</v>
      </c>
      <c r="B38" s="260">
        <v>21100</v>
      </c>
      <c r="C38" s="259">
        <v>13500</v>
      </c>
      <c r="D38" s="233">
        <v>-36.0189573459716</v>
      </c>
    </row>
    <row r="39" s="168" customFormat="1" ht="36" customHeight="1" spans="1:4">
      <c r="A39" s="267" t="s">
        <v>164</v>
      </c>
      <c r="B39" s="268">
        <v>352102</v>
      </c>
      <c r="C39" s="269">
        <v>325752</v>
      </c>
      <c r="D39" s="270">
        <v>-7.48362690356772</v>
      </c>
    </row>
    <row r="40" s="168" customFormat="1" ht="36" customHeight="1" spans="1:4">
      <c r="A40" s="271" t="s">
        <v>1445</v>
      </c>
      <c r="B40" s="204">
        <v>215280</v>
      </c>
      <c r="C40" s="272">
        <v>17440</v>
      </c>
      <c r="D40" s="273">
        <f>IFERROR((C40/B40-1)*100,"")</f>
        <v>-91.8989223337049</v>
      </c>
    </row>
    <row r="41" s="168" customFormat="1" ht="36" customHeight="1" spans="1:4">
      <c r="A41" s="274" t="s">
        <v>164</v>
      </c>
      <c r="B41" s="275">
        <f>B32+B33</f>
        <v>352102</v>
      </c>
      <c r="C41" s="275">
        <f>C32+C33</f>
        <v>325752</v>
      </c>
      <c r="D41" s="196">
        <f>IFERROR((C41/B41-1)*100,"")</f>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8" stopIfTrue="1">
      <formula>"len($A:$A)=3"</formula>
    </cfRule>
  </conditionalFormatting>
  <conditionalFormatting sqref="A28:A32 A5:A21">
    <cfRule type="expression" dxfId="2" priority="10"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2"/>
  <sheetViews>
    <sheetView showZeros="0" view="pageBreakPreview" zoomScaleNormal="115" workbookViewId="0">
      <pane ySplit="3" topLeftCell="A73" activePane="bottomLeft" state="frozen"/>
      <selection/>
      <selection pane="bottomLeft" activeCell="C80" sqref="C80"/>
    </sheetView>
  </sheetViews>
  <sheetFormatPr defaultColWidth="9" defaultRowHeight="14.25" outlineLevelCol="3"/>
  <cols>
    <col min="1" max="1" width="50.7583333333333" style="220" customWidth="1"/>
    <col min="2" max="3" width="21.625" style="220" customWidth="1"/>
    <col min="4" max="4" width="23.125" style="225" customWidth="1"/>
    <col min="5" max="16384" width="9" style="220"/>
  </cols>
  <sheetData>
    <row r="1" s="220" customFormat="1" ht="45" customHeight="1" spans="1:4">
      <c r="A1" s="226" t="s">
        <v>1447</v>
      </c>
      <c r="B1" s="226"/>
      <c r="C1" s="226"/>
      <c r="D1" s="226"/>
    </row>
    <row r="2" s="221" customFormat="1" ht="20.1" customHeight="1" spans="1:4">
      <c r="A2" s="224"/>
      <c r="B2" s="224"/>
      <c r="C2" s="224"/>
      <c r="D2" s="227" t="s">
        <v>84</v>
      </c>
    </row>
    <row r="3" s="222" customFormat="1" ht="45" customHeight="1" spans="1:4">
      <c r="A3" s="228" t="s">
        <v>44</v>
      </c>
      <c r="B3" s="229" t="s">
        <v>45</v>
      </c>
      <c r="C3" s="229" t="s">
        <v>46</v>
      </c>
      <c r="D3" s="229" t="s">
        <v>47</v>
      </c>
    </row>
    <row r="4" s="223" customFormat="1" ht="36" customHeight="1" spans="1:4">
      <c r="A4" s="230" t="s">
        <v>1341</v>
      </c>
      <c r="B4" s="231">
        <v>64</v>
      </c>
      <c r="C4" s="232">
        <v>0</v>
      </c>
      <c r="D4" s="233">
        <f t="shared" ref="D4:D6" si="0">IFERROR((C4/B4-1)*100,"")</f>
        <v>-100</v>
      </c>
    </row>
    <row r="5" s="224" customFormat="1" ht="36" customHeight="1" spans="1:4">
      <c r="A5" s="230" t="s">
        <v>1342</v>
      </c>
      <c r="B5" s="234">
        <v>64</v>
      </c>
      <c r="C5" s="234">
        <v>0</v>
      </c>
      <c r="D5" s="235">
        <f t="shared" si="0"/>
        <v>-100</v>
      </c>
    </row>
    <row r="6" s="224" customFormat="1" ht="36" customHeight="1" spans="1:4">
      <c r="A6" s="230" t="s">
        <v>1343</v>
      </c>
      <c r="B6" s="231">
        <v>64</v>
      </c>
      <c r="C6" s="231">
        <v>0</v>
      </c>
      <c r="D6" s="233">
        <f t="shared" si="0"/>
        <v>-100</v>
      </c>
    </row>
    <row r="7" s="224" customFormat="1" ht="36" customHeight="1" spans="1:4">
      <c r="A7" s="230" t="s">
        <v>1344</v>
      </c>
      <c r="B7" s="231">
        <v>827</v>
      </c>
      <c r="C7" s="231">
        <v>0</v>
      </c>
      <c r="D7" s="233"/>
    </row>
    <row r="8" s="224" customFormat="1" ht="36" customHeight="1" spans="1:4">
      <c r="A8" s="230" t="s">
        <v>1345</v>
      </c>
      <c r="B8" s="231">
        <v>827</v>
      </c>
      <c r="C8" s="231">
        <v>0</v>
      </c>
      <c r="D8" s="233"/>
    </row>
    <row r="9" s="224" customFormat="1" ht="36" customHeight="1" spans="1:4">
      <c r="A9" s="230" t="s">
        <v>1346</v>
      </c>
      <c r="B9" s="231">
        <v>441</v>
      </c>
      <c r="C9" s="231">
        <v>0</v>
      </c>
      <c r="D9" s="233"/>
    </row>
    <row r="10" s="224" customFormat="1" ht="36" customHeight="1" spans="1:4">
      <c r="A10" s="230" t="s">
        <v>1347</v>
      </c>
      <c r="B10" s="231">
        <v>386</v>
      </c>
      <c r="C10" s="231">
        <v>0</v>
      </c>
      <c r="D10" s="233"/>
    </row>
    <row r="11" s="224" customFormat="1" ht="36" customHeight="1" spans="1:4">
      <c r="A11" s="230" t="s">
        <v>1348</v>
      </c>
      <c r="B11" s="231">
        <v>0</v>
      </c>
      <c r="C11" s="231">
        <v>0</v>
      </c>
      <c r="D11" s="233"/>
    </row>
    <row r="12" s="224" customFormat="1" ht="36" customHeight="1" spans="1:4">
      <c r="A12" s="230" t="s">
        <v>1349</v>
      </c>
      <c r="B12" s="231">
        <v>0</v>
      </c>
      <c r="C12" s="231">
        <v>0</v>
      </c>
      <c r="D12" s="233"/>
    </row>
    <row r="13" s="224" customFormat="1" ht="36" customHeight="1" spans="1:4">
      <c r="A13" s="230" t="s">
        <v>1350</v>
      </c>
      <c r="B13" s="231">
        <v>0</v>
      </c>
      <c r="C13" s="231">
        <v>0</v>
      </c>
      <c r="D13" s="233"/>
    </row>
    <row r="14" s="224" customFormat="1" ht="36" customHeight="1" spans="1:4">
      <c r="A14" s="230" t="s">
        <v>1351</v>
      </c>
      <c r="B14" s="231">
        <v>235255</v>
      </c>
      <c r="C14" s="231">
        <v>272115</v>
      </c>
      <c r="D14" s="233"/>
    </row>
    <row r="15" s="224" customFormat="1" ht="36" customHeight="1" spans="1:4">
      <c r="A15" s="230" t="s">
        <v>1352</v>
      </c>
      <c r="B15" s="231">
        <v>229963</v>
      </c>
      <c r="C15" s="231">
        <v>265599</v>
      </c>
      <c r="D15" s="233"/>
    </row>
    <row r="16" s="224" customFormat="1" ht="38.25" customHeight="1" spans="1:4">
      <c r="A16" s="230" t="s">
        <v>1353</v>
      </c>
      <c r="B16" s="231">
        <v>69218</v>
      </c>
      <c r="C16" s="231">
        <v>71633</v>
      </c>
      <c r="D16" s="233"/>
    </row>
    <row r="17" s="224" customFormat="1" ht="36" customHeight="1" spans="1:4">
      <c r="A17" s="230" t="s">
        <v>1354</v>
      </c>
      <c r="B17" s="231">
        <v>32177</v>
      </c>
      <c r="C17" s="231">
        <v>40000</v>
      </c>
      <c r="D17" s="233"/>
    </row>
    <row r="18" s="224" customFormat="1" ht="36" customHeight="1" spans="1:4">
      <c r="A18" s="230" t="s">
        <v>1355</v>
      </c>
      <c r="B18" s="231">
        <v>108801</v>
      </c>
      <c r="C18" s="231">
        <v>151115</v>
      </c>
      <c r="D18" s="233"/>
    </row>
    <row r="19" s="224" customFormat="1" ht="36" customHeight="1" spans="1:4">
      <c r="A19" s="230" t="s">
        <v>1356</v>
      </c>
      <c r="B19" s="231">
        <v>13449</v>
      </c>
      <c r="C19" s="231">
        <v>0</v>
      </c>
      <c r="D19" s="233"/>
    </row>
    <row r="20" s="223" customFormat="1" ht="36" customHeight="1" spans="1:4">
      <c r="A20" s="230" t="s">
        <v>1357</v>
      </c>
      <c r="B20" s="231">
        <v>872</v>
      </c>
      <c r="C20" s="231">
        <v>1691</v>
      </c>
      <c r="D20" s="233"/>
    </row>
    <row r="21" s="224" customFormat="1" ht="36" customHeight="1" spans="1:4">
      <c r="A21" s="230" t="s">
        <v>1358</v>
      </c>
      <c r="B21" s="231">
        <v>600</v>
      </c>
      <c r="C21" s="231">
        <v>599</v>
      </c>
      <c r="D21" s="233"/>
    </row>
    <row r="22" s="224" customFormat="1" ht="36" customHeight="1" spans="1:4">
      <c r="A22" s="230" t="s">
        <v>1359</v>
      </c>
      <c r="B22" s="231">
        <v>158</v>
      </c>
      <c r="C22" s="231">
        <v>0</v>
      </c>
      <c r="D22" s="233"/>
    </row>
    <row r="23" s="224" customFormat="1" ht="36" customHeight="1" spans="1:4">
      <c r="A23" s="230" t="s">
        <v>1360</v>
      </c>
      <c r="B23" s="231">
        <v>1060</v>
      </c>
      <c r="C23" s="231">
        <v>21</v>
      </c>
      <c r="D23" s="233"/>
    </row>
    <row r="24" s="224" customFormat="1" ht="36" customHeight="1" spans="1:4">
      <c r="A24" s="230" t="s">
        <v>1361</v>
      </c>
      <c r="B24" s="231">
        <v>10</v>
      </c>
      <c r="C24" s="231">
        <v>0</v>
      </c>
      <c r="D24" s="233"/>
    </row>
    <row r="25" s="224" customFormat="1" ht="36" customHeight="1" spans="1:4">
      <c r="A25" s="230" t="s">
        <v>1362</v>
      </c>
      <c r="B25" s="231">
        <v>917</v>
      </c>
      <c r="C25" s="231">
        <v>0</v>
      </c>
      <c r="D25" s="233"/>
    </row>
    <row r="26" s="224" customFormat="1" ht="36" customHeight="1" spans="1:4">
      <c r="A26" s="230" t="s">
        <v>1363</v>
      </c>
      <c r="B26" s="231">
        <v>2701</v>
      </c>
      <c r="C26" s="231">
        <v>540</v>
      </c>
      <c r="D26" s="233"/>
    </row>
    <row r="27" s="224" customFormat="1" ht="36" customHeight="1" spans="1:4">
      <c r="A27" s="230" t="s">
        <v>1364</v>
      </c>
      <c r="B27" s="231">
        <v>2492</v>
      </c>
      <c r="C27" s="231">
        <v>2256</v>
      </c>
      <c r="D27" s="233"/>
    </row>
    <row r="28" s="224" customFormat="1" ht="36" customHeight="1" spans="1:4">
      <c r="A28" s="230" t="s">
        <v>1365</v>
      </c>
      <c r="B28" s="231">
        <v>205</v>
      </c>
      <c r="C28" s="231">
        <v>876</v>
      </c>
      <c r="D28" s="233"/>
    </row>
    <row r="29" s="224" customFormat="1" ht="36" customHeight="1" spans="1:4">
      <c r="A29" s="230" t="s">
        <v>1366</v>
      </c>
      <c r="B29" s="231">
        <v>2287</v>
      </c>
      <c r="C29" s="231">
        <v>1380</v>
      </c>
      <c r="D29" s="233"/>
    </row>
    <row r="30" s="224" customFormat="1" ht="36" customHeight="1" spans="1:4">
      <c r="A30" s="230" t="s">
        <v>1367</v>
      </c>
      <c r="B30" s="231">
        <v>2800</v>
      </c>
      <c r="C30" s="231">
        <v>4260</v>
      </c>
      <c r="D30" s="233"/>
    </row>
    <row r="31" s="224" customFormat="1" ht="36" customHeight="1" spans="1:4">
      <c r="A31" s="230" t="s">
        <v>1368</v>
      </c>
      <c r="B31" s="231">
        <v>2500</v>
      </c>
      <c r="C31" s="231">
        <v>4260</v>
      </c>
      <c r="D31" s="233"/>
    </row>
    <row r="32" s="223" customFormat="1" ht="36" customHeight="1" spans="1:4">
      <c r="A32" s="230" t="s">
        <v>1369</v>
      </c>
      <c r="B32" s="231">
        <v>300</v>
      </c>
      <c r="C32" s="231">
        <v>0</v>
      </c>
      <c r="D32" s="233"/>
    </row>
    <row r="33" s="224" customFormat="1" ht="36" customHeight="1" spans="1:4">
      <c r="A33" s="230" t="s">
        <v>1370</v>
      </c>
      <c r="B33" s="231">
        <v>784</v>
      </c>
      <c r="C33" s="231">
        <v>2039</v>
      </c>
      <c r="D33" s="233"/>
    </row>
    <row r="34" s="224" customFormat="1" ht="36" customHeight="1" spans="1:4">
      <c r="A34" s="230" t="s">
        <v>1371</v>
      </c>
      <c r="B34" s="231">
        <v>784</v>
      </c>
      <c r="C34" s="231">
        <v>1864</v>
      </c>
      <c r="D34" s="233"/>
    </row>
    <row r="35" s="224" customFormat="1" ht="36" customHeight="1" spans="1:4">
      <c r="A35" s="230" t="s">
        <v>1347</v>
      </c>
      <c r="B35" s="231">
        <v>279</v>
      </c>
      <c r="C35" s="231">
        <v>764</v>
      </c>
      <c r="D35" s="233"/>
    </row>
    <row r="36" s="224" customFormat="1" ht="36" customHeight="1" spans="1:4">
      <c r="A36" s="230" t="s">
        <v>1372</v>
      </c>
      <c r="B36" s="231">
        <v>0</v>
      </c>
      <c r="C36" s="231">
        <v>0</v>
      </c>
      <c r="D36" s="233"/>
    </row>
    <row r="37" s="224" customFormat="1" ht="36" customHeight="1" spans="1:4">
      <c r="A37" s="230" t="s">
        <v>1373</v>
      </c>
      <c r="B37" s="231">
        <v>0</v>
      </c>
      <c r="C37" s="231">
        <v>0</v>
      </c>
      <c r="D37" s="233"/>
    </row>
    <row r="38" s="224" customFormat="1" ht="36" customHeight="1" spans="1:4">
      <c r="A38" s="230" t="s">
        <v>1374</v>
      </c>
      <c r="B38" s="231">
        <v>505</v>
      </c>
      <c r="C38" s="231">
        <v>1100</v>
      </c>
      <c r="D38" s="233"/>
    </row>
    <row r="39" s="224" customFormat="1" ht="36" customHeight="1" spans="1:4">
      <c r="A39" s="230" t="s">
        <v>1345</v>
      </c>
      <c r="B39" s="231">
        <v>0</v>
      </c>
      <c r="C39" s="231">
        <v>175</v>
      </c>
      <c r="D39" s="233"/>
    </row>
    <row r="40" s="224" customFormat="1" ht="36" customHeight="1" spans="1:4">
      <c r="A40" s="230" t="s">
        <v>1346</v>
      </c>
      <c r="B40" s="231">
        <v>0</v>
      </c>
      <c r="C40" s="231">
        <v>61</v>
      </c>
      <c r="D40" s="233"/>
    </row>
    <row r="41" s="224" customFormat="1" ht="36" customHeight="1" spans="1:4">
      <c r="A41" s="230" t="s">
        <v>1347</v>
      </c>
      <c r="B41" s="231">
        <v>0</v>
      </c>
      <c r="C41" s="231">
        <v>114</v>
      </c>
      <c r="D41" s="233"/>
    </row>
    <row r="42" s="224" customFormat="1" ht="36" customHeight="1" spans="1:4">
      <c r="A42" s="230" t="s">
        <v>1375</v>
      </c>
      <c r="B42" s="231">
        <v>0</v>
      </c>
      <c r="C42" s="231">
        <v>0</v>
      </c>
      <c r="D42" s="233"/>
    </row>
    <row r="43" s="223" customFormat="1" ht="36" customHeight="1" spans="1:4">
      <c r="A43" s="230" t="s">
        <v>1376</v>
      </c>
      <c r="B43" s="231">
        <v>0</v>
      </c>
      <c r="C43" s="231">
        <v>0</v>
      </c>
      <c r="D43" s="233"/>
    </row>
    <row r="44" s="224" customFormat="1" ht="36" customHeight="1" spans="1:4">
      <c r="A44" s="230" t="s">
        <v>1377</v>
      </c>
      <c r="B44" s="231">
        <v>0</v>
      </c>
      <c r="C44" s="231">
        <v>0</v>
      </c>
      <c r="D44" s="233"/>
    </row>
    <row r="45" s="224" customFormat="1" ht="36" customHeight="1" spans="1:4">
      <c r="A45" s="230" t="s">
        <v>1378</v>
      </c>
      <c r="B45" s="231">
        <v>0</v>
      </c>
      <c r="C45" s="231">
        <v>0</v>
      </c>
      <c r="D45" s="233"/>
    </row>
    <row r="46" s="224" customFormat="1" ht="36" customHeight="1" spans="1:4">
      <c r="A46" s="230" t="s">
        <v>1379</v>
      </c>
      <c r="B46" s="231">
        <v>0</v>
      </c>
      <c r="C46" s="231">
        <v>0</v>
      </c>
      <c r="D46" s="233"/>
    </row>
    <row r="47" s="224" customFormat="1" ht="36" customHeight="1" spans="1:4">
      <c r="A47" s="230" t="s">
        <v>1380</v>
      </c>
      <c r="B47" s="231">
        <v>0</v>
      </c>
      <c r="C47" s="231">
        <v>0</v>
      </c>
      <c r="D47" s="233"/>
    </row>
    <row r="48" s="224" customFormat="1" ht="36" customHeight="1" spans="1:4">
      <c r="A48" s="230" t="s">
        <v>1381</v>
      </c>
      <c r="B48" s="231">
        <v>0</v>
      </c>
      <c r="C48" s="231">
        <v>0</v>
      </c>
      <c r="D48" s="233"/>
    </row>
    <row r="49" s="224" customFormat="1" ht="36" customHeight="1" spans="1:4">
      <c r="A49" s="230" t="s">
        <v>1382</v>
      </c>
      <c r="B49" s="231">
        <v>0</v>
      </c>
      <c r="C49" s="231">
        <v>0</v>
      </c>
      <c r="D49" s="233"/>
    </row>
    <row r="50" s="224" customFormat="1" ht="36" customHeight="1" spans="1:4">
      <c r="A50" s="230" t="s">
        <v>1383</v>
      </c>
      <c r="B50" s="231">
        <v>47229</v>
      </c>
      <c r="C50" s="231">
        <v>197</v>
      </c>
      <c r="D50" s="233"/>
    </row>
    <row r="51" s="224" customFormat="1" ht="36" customHeight="1" spans="1:4">
      <c r="A51" s="230" t="s">
        <v>1384</v>
      </c>
      <c r="B51" s="231">
        <v>46000</v>
      </c>
      <c r="C51" s="231">
        <v>0</v>
      </c>
      <c r="D51" s="233"/>
    </row>
    <row r="52" s="224" customFormat="1" ht="36" customHeight="1" spans="1:4">
      <c r="A52" s="230" t="s">
        <v>1385</v>
      </c>
      <c r="B52" s="231">
        <v>0</v>
      </c>
      <c r="C52" s="231">
        <v>0</v>
      </c>
      <c r="D52" s="233"/>
    </row>
    <row r="53" s="224" customFormat="1" ht="36" customHeight="1" spans="1:4">
      <c r="A53" s="230" t="s">
        <v>1386</v>
      </c>
      <c r="B53" s="231">
        <v>46000</v>
      </c>
      <c r="C53" s="231">
        <v>0</v>
      </c>
      <c r="D53" s="233"/>
    </row>
    <row r="54" s="224" customFormat="1" ht="36" customHeight="1" spans="1:4">
      <c r="A54" s="230" t="s">
        <v>1387</v>
      </c>
      <c r="B54" s="231">
        <v>1229</v>
      </c>
      <c r="C54" s="231">
        <v>197</v>
      </c>
      <c r="D54" s="233"/>
    </row>
    <row r="55" s="224" customFormat="1" ht="36" customHeight="1" spans="1:4">
      <c r="A55" s="230" t="s">
        <v>1388</v>
      </c>
      <c r="B55" s="231">
        <v>0</v>
      </c>
      <c r="C55" s="231">
        <v>0</v>
      </c>
      <c r="D55" s="233"/>
    </row>
    <row r="56" s="224" customFormat="1" ht="36" customHeight="1" spans="1:4">
      <c r="A56" s="230" t="s">
        <v>1389</v>
      </c>
      <c r="B56" s="231">
        <v>766</v>
      </c>
      <c r="C56" s="231">
        <v>112</v>
      </c>
      <c r="D56" s="233"/>
    </row>
    <row r="57" s="224" customFormat="1" ht="36" customHeight="1" spans="1:4">
      <c r="A57" s="230" t="s">
        <v>1390</v>
      </c>
      <c r="B57" s="231">
        <v>361</v>
      </c>
      <c r="C57" s="231">
        <v>85</v>
      </c>
      <c r="D57" s="233"/>
    </row>
    <row r="58" s="224" customFormat="1" ht="36" customHeight="1" spans="1:4">
      <c r="A58" s="230" t="s">
        <v>1391</v>
      </c>
      <c r="B58" s="231">
        <v>8</v>
      </c>
      <c r="C58" s="231">
        <v>0</v>
      </c>
      <c r="D58" s="233"/>
    </row>
    <row r="59" s="224" customFormat="1" ht="36" customHeight="1" spans="1:4">
      <c r="A59" s="230" t="s">
        <v>1392</v>
      </c>
      <c r="B59" s="231">
        <v>0</v>
      </c>
      <c r="C59" s="231">
        <v>0</v>
      </c>
      <c r="D59" s="233"/>
    </row>
    <row r="60" s="224" customFormat="1" ht="36" customHeight="1" spans="1:4">
      <c r="A60" s="230" t="s">
        <v>1393</v>
      </c>
      <c r="B60" s="231">
        <v>91</v>
      </c>
      <c r="C60" s="231">
        <v>0</v>
      </c>
      <c r="D60" s="233"/>
    </row>
    <row r="61" s="224" customFormat="1" ht="36" customHeight="1" spans="1:4">
      <c r="A61" s="230" t="s">
        <v>1394</v>
      </c>
      <c r="B61" s="232">
        <v>3</v>
      </c>
      <c r="C61" s="232">
        <v>0</v>
      </c>
      <c r="D61" s="233">
        <f t="shared" ref="D61:D65" si="1">IFERROR((C61/B61-1)*100,"")</f>
        <v>-100</v>
      </c>
    </row>
    <row r="62" s="224" customFormat="1" ht="36" customHeight="1" spans="1:4">
      <c r="A62" s="230" t="s">
        <v>1395</v>
      </c>
      <c r="B62" s="236">
        <v>18553</v>
      </c>
      <c r="C62" s="236">
        <v>19048</v>
      </c>
      <c r="D62" s="235">
        <f t="shared" si="1"/>
        <v>2.66803212418476</v>
      </c>
    </row>
    <row r="63" s="224" customFormat="1" ht="36" customHeight="1" spans="1:4">
      <c r="A63" s="230" t="s">
        <v>1396</v>
      </c>
      <c r="B63" s="237">
        <v>0</v>
      </c>
      <c r="C63" s="237">
        <v>0</v>
      </c>
      <c r="D63" s="235" t="str">
        <f t="shared" si="1"/>
        <v/>
      </c>
    </row>
    <row r="64" s="224" customFormat="1" ht="36" customHeight="1" spans="1:4">
      <c r="A64" s="230" t="s">
        <v>1397</v>
      </c>
      <c r="B64" s="237">
        <v>0</v>
      </c>
      <c r="C64" s="237">
        <v>0</v>
      </c>
      <c r="D64" s="235" t="str">
        <f t="shared" si="1"/>
        <v/>
      </c>
    </row>
    <row r="65" s="224" customFormat="1" ht="36" customHeight="1" spans="1:4">
      <c r="A65" s="230" t="s">
        <v>1398</v>
      </c>
      <c r="B65" s="231">
        <v>17163</v>
      </c>
      <c r="C65" s="231">
        <v>19048</v>
      </c>
      <c r="D65" s="233">
        <f t="shared" si="1"/>
        <v>10.9829283924722</v>
      </c>
    </row>
    <row r="66" s="224" customFormat="1" ht="36" customHeight="1" spans="1:4">
      <c r="A66" s="230" t="s">
        <v>1399</v>
      </c>
      <c r="B66" s="231">
        <v>123</v>
      </c>
      <c r="C66" s="231">
        <v>0</v>
      </c>
      <c r="D66" s="230"/>
    </row>
    <row r="67" s="224" customFormat="1" ht="36" customHeight="1" spans="1:4">
      <c r="A67" s="230" t="s">
        <v>1400</v>
      </c>
      <c r="B67" s="231">
        <v>1267</v>
      </c>
      <c r="C67" s="231">
        <v>0</v>
      </c>
      <c r="D67" s="230"/>
    </row>
    <row r="68" s="224" customFormat="1" ht="36" customHeight="1" spans="1:4">
      <c r="A68" s="230" t="s">
        <v>1401</v>
      </c>
      <c r="B68" s="231">
        <v>0</v>
      </c>
      <c r="C68" s="231">
        <v>0</v>
      </c>
      <c r="D68" s="230"/>
    </row>
    <row r="69" s="224" customFormat="1" ht="36" customHeight="1" spans="1:4">
      <c r="A69" s="230" t="s">
        <v>1402</v>
      </c>
      <c r="B69" s="231">
        <v>70</v>
      </c>
      <c r="C69" s="231">
        <v>15</v>
      </c>
      <c r="D69" s="230"/>
    </row>
    <row r="70" s="224" customFormat="1" ht="36" customHeight="1" spans="1:4">
      <c r="A70" s="230" t="s">
        <v>1403</v>
      </c>
      <c r="B70" s="231">
        <v>0</v>
      </c>
      <c r="C70" s="231">
        <v>0</v>
      </c>
      <c r="D70" s="230"/>
    </row>
    <row r="71" s="224" customFormat="1" ht="36" customHeight="1" spans="1:4">
      <c r="A71" s="230" t="s">
        <v>1404</v>
      </c>
      <c r="B71" s="231">
        <v>0</v>
      </c>
      <c r="C71" s="231">
        <v>0</v>
      </c>
      <c r="D71" s="230"/>
    </row>
    <row r="72" s="224" customFormat="1" ht="36" customHeight="1" spans="1:4">
      <c r="A72" s="230" t="s">
        <v>1405</v>
      </c>
      <c r="B72" s="231">
        <v>70</v>
      </c>
      <c r="C72" s="231">
        <v>15</v>
      </c>
      <c r="D72" s="230"/>
    </row>
    <row r="73" s="224" customFormat="1" ht="36" customHeight="1" spans="1:4">
      <c r="A73" s="230" t="s">
        <v>1406</v>
      </c>
      <c r="B73" s="238">
        <v>0</v>
      </c>
      <c r="C73" s="238">
        <v>0</v>
      </c>
      <c r="D73" s="230"/>
    </row>
    <row r="74" s="224" customFormat="1" ht="36" customHeight="1" spans="1:4">
      <c r="A74" s="239" t="s">
        <v>1407</v>
      </c>
      <c r="B74" s="240">
        <f>B4+B7+B11+B14+B33+B42+B46+B50+B62+B69+B73</f>
        <v>302782</v>
      </c>
      <c r="C74" s="240">
        <f>C4+C7+C11+C14+C33+C42+C46+C50+C62+C69+C73</f>
        <v>293414</v>
      </c>
      <c r="D74" s="196">
        <f t="shared" ref="D74:D80" si="2">IFERROR((C74/B74-1)*100,"")</f>
        <v>-3.09397520328157</v>
      </c>
    </row>
    <row r="75" s="224" customFormat="1" ht="36" customHeight="1" spans="1:4">
      <c r="A75" s="241" t="s">
        <v>1408</v>
      </c>
      <c r="B75" s="242">
        <v>21800</v>
      </c>
      <c r="C75" s="242">
        <v>15000</v>
      </c>
      <c r="D75" s="196">
        <f t="shared" si="2"/>
        <v>-31.1926605504587</v>
      </c>
    </row>
    <row r="76" s="224" customFormat="1" ht="36" customHeight="1" spans="1:4">
      <c r="A76" s="243" t="s">
        <v>116</v>
      </c>
      <c r="B76" s="242">
        <f>B77+B78+B79</f>
        <v>27520</v>
      </c>
      <c r="C76" s="242">
        <f>C77+C78+C79</f>
        <v>17338</v>
      </c>
      <c r="D76" s="196">
        <f t="shared" si="2"/>
        <v>-36.9985465116279</v>
      </c>
    </row>
    <row r="77" s="224" customFormat="1" ht="36" customHeight="1" spans="1:4">
      <c r="A77" s="244" t="s">
        <v>1409</v>
      </c>
      <c r="B77" s="245">
        <v>15068</v>
      </c>
      <c r="C77" s="245">
        <v>17338</v>
      </c>
      <c r="D77" s="193">
        <f t="shared" si="2"/>
        <v>15.0650384921688</v>
      </c>
    </row>
    <row r="78" s="224" customFormat="1" ht="36" customHeight="1" spans="1:4">
      <c r="A78" s="244" t="s">
        <v>1410</v>
      </c>
      <c r="B78" s="245">
        <v>9160</v>
      </c>
      <c r="C78" s="245"/>
      <c r="D78" s="193">
        <f t="shared" si="2"/>
        <v>-100</v>
      </c>
    </row>
    <row r="79" s="224" customFormat="1" ht="36" customHeight="1" spans="1:4">
      <c r="A79" s="244" t="s">
        <v>1411</v>
      </c>
      <c r="B79" s="245">
        <v>3292</v>
      </c>
      <c r="C79" s="245">
        <v>0</v>
      </c>
      <c r="D79" s="193">
        <f t="shared" si="2"/>
        <v>-100</v>
      </c>
    </row>
    <row r="80" s="224" customFormat="1" ht="36" customHeight="1" spans="1:4">
      <c r="A80" s="246" t="s">
        <v>1237</v>
      </c>
      <c r="B80" s="247">
        <f>B74+B75+B76</f>
        <v>352102</v>
      </c>
      <c r="C80" s="242">
        <f>C74+C75+C76</f>
        <v>325752</v>
      </c>
      <c r="D80" s="196">
        <f t="shared" si="2"/>
        <v>-7.48362690356772</v>
      </c>
    </row>
    <row r="81" s="224" customFormat="1" ht="36" customHeight="1" spans="1:4">
      <c r="A81" s="220"/>
      <c r="B81" s="220"/>
      <c r="C81" s="220"/>
      <c r="D81" s="225"/>
    </row>
    <row r="82" s="223" customFormat="1" ht="36" customHeight="1" spans="1:4">
      <c r="A82" s="220"/>
      <c r="B82" s="220"/>
      <c r="C82" s="220"/>
      <c r="D82" s="225"/>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showZeros="0" view="pageBreakPreview" zoomScaleNormal="100" workbookViewId="0">
      <selection activeCell="B3" sqref="B3"/>
    </sheetView>
  </sheetViews>
  <sheetFormatPr defaultColWidth="9" defaultRowHeight="13.5" outlineLevelCol="1"/>
  <cols>
    <col min="1" max="1" width="72.8833333333333" style="186" customWidth="1"/>
    <col min="2" max="2" width="41.3333333333333" customWidth="1"/>
  </cols>
  <sheetData>
    <row r="1" s="211" customFormat="1" ht="45" customHeight="1" spans="1:2">
      <c r="A1" s="212" t="s">
        <v>1448</v>
      </c>
      <c r="B1" s="212"/>
    </row>
    <row r="2" ht="51" customHeight="1" spans="1:2">
      <c r="A2" s="213" t="s">
        <v>1449</v>
      </c>
      <c r="B2" s="214"/>
    </row>
    <row r="3" ht="45" customHeight="1" spans="1:2">
      <c r="A3" s="180" t="s">
        <v>1271</v>
      </c>
      <c r="B3" s="190" t="s">
        <v>87</v>
      </c>
    </row>
    <row r="4" ht="36" customHeight="1" spans="1:2">
      <c r="A4" s="215" t="s">
        <v>1341</v>
      </c>
      <c r="B4" s="216"/>
    </row>
    <row r="5" ht="36" customHeight="1" spans="1:2">
      <c r="A5" s="215" t="s">
        <v>1344</v>
      </c>
      <c r="B5" s="216"/>
    </row>
    <row r="6" ht="36" customHeight="1" spans="1:2">
      <c r="A6" s="215" t="s">
        <v>1348</v>
      </c>
      <c r="B6" s="216"/>
    </row>
    <row r="7" ht="36" customHeight="1" spans="1:2">
      <c r="A7" s="217" t="s">
        <v>1351</v>
      </c>
      <c r="B7" s="216"/>
    </row>
    <row r="8" ht="36" customHeight="1" spans="1:2">
      <c r="A8" s="215" t="s">
        <v>1370</v>
      </c>
      <c r="B8" s="216"/>
    </row>
    <row r="9" ht="36" customHeight="1" spans="1:2">
      <c r="A9" s="215" t="s">
        <v>1375</v>
      </c>
      <c r="B9" s="216"/>
    </row>
    <row r="10" ht="36" customHeight="1" spans="1:2">
      <c r="A10" s="217" t="s">
        <v>1379</v>
      </c>
      <c r="B10" s="216"/>
    </row>
    <row r="11" ht="36" customHeight="1" spans="1:2">
      <c r="A11" s="215" t="s">
        <v>1383</v>
      </c>
      <c r="B11" s="216"/>
    </row>
    <row r="12" ht="36" customHeight="1" spans="1:2">
      <c r="A12" s="217" t="s">
        <v>1395</v>
      </c>
      <c r="B12" s="216"/>
    </row>
    <row r="13" ht="36" customHeight="1" spans="1:2">
      <c r="A13" s="217" t="s">
        <v>1402</v>
      </c>
      <c r="B13" s="216"/>
    </row>
    <row r="14" ht="36" customHeight="1" spans="1:2">
      <c r="A14" s="217" t="s">
        <v>1406</v>
      </c>
      <c r="B14" s="216"/>
    </row>
    <row r="15" ht="36" customHeight="1" spans="1:2">
      <c r="A15" s="218" t="s">
        <v>114</v>
      </c>
      <c r="B15" s="219"/>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2:D41"/>
  <sheetViews>
    <sheetView showZeros="0" zoomScale="90" zoomScaleNormal="90" zoomScaleSheetLayoutView="90" workbookViewId="0">
      <pane ySplit="4" topLeftCell="A5" activePane="bottomLeft" state="frozen"/>
      <selection/>
      <selection pane="bottomLeft" activeCell="A10" sqref="A10"/>
    </sheetView>
  </sheetViews>
  <sheetFormatPr defaultColWidth="9" defaultRowHeight="18.75" outlineLevelCol="3"/>
  <cols>
    <col min="1" max="1" width="50.7583333333333" style="433" customWidth="1"/>
    <col min="2" max="3" width="21.625" style="433" customWidth="1"/>
    <col min="4" max="4" width="21.625" style="435" customWidth="1"/>
    <col min="5" max="16384" width="9" style="436"/>
  </cols>
  <sheetData>
    <row r="2" ht="45" customHeight="1" spans="1:4">
      <c r="A2" s="226" t="s">
        <v>1</v>
      </c>
      <c r="B2" s="226"/>
      <c r="C2" s="226"/>
      <c r="D2" s="226"/>
    </row>
    <row r="3" ht="18.95" customHeight="1" spans="1:4">
      <c r="A3" s="288"/>
      <c r="B3" s="437"/>
      <c r="C3" s="288"/>
      <c r="D3" s="291" t="s">
        <v>43</v>
      </c>
    </row>
    <row r="4" s="432" customFormat="1" ht="45" customHeight="1" spans="1:4">
      <c r="A4" s="256" t="s">
        <v>44</v>
      </c>
      <c r="B4" s="229" t="s">
        <v>45</v>
      </c>
      <c r="C4" s="229" t="s">
        <v>46</v>
      </c>
      <c r="D4" s="396" t="s">
        <v>47</v>
      </c>
    </row>
    <row r="5" ht="36" customHeight="1" spans="1:4">
      <c r="A5" s="304" t="s">
        <v>48</v>
      </c>
      <c r="B5" s="269">
        <f>SUM(B6:B21)</f>
        <v>330899</v>
      </c>
      <c r="C5" s="269">
        <f>SUM(C6:C21)</f>
        <v>361908</v>
      </c>
      <c r="D5" s="270">
        <f t="shared" ref="D5:D25" si="0">IFERROR((C5/B5-1)*100,"")</f>
        <v>9.37113741655309</v>
      </c>
    </row>
    <row r="6" ht="36" customHeight="1" spans="1:4">
      <c r="A6" s="398" t="s">
        <v>49</v>
      </c>
      <c r="B6" s="419">
        <v>145990</v>
      </c>
      <c r="C6" s="145">
        <v>145843</v>
      </c>
      <c r="D6" s="297">
        <f t="shared" si="0"/>
        <v>-0.100691828207411</v>
      </c>
    </row>
    <row r="7" ht="36" customHeight="1" spans="1:4">
      <c r="A7" s="398" t="s">
        <v>50</v>
      </c>
      <c r="B7" s="419">
        <v>16261</v>
      </c>
      <c r="C7" s="145">
        <v>17045</v>
      </c>
      <c r="D7" s="297">
        <f t="shared" si="0"/>
        <v>4.82135170038742</v>
      </c>
    </row>
    <row r="8" ht="36" customHeight="1" spans="1:4">
      <c r="A8" s="398" t="s">
        <v>51</v>
      </c>
      <c r="B8" s="259">
        <v>0</v>
      </c>
      <c r="C8" s="259">
        <v>0</v>
      </c>
      <c r="D8" s="297" t="str">
        <f t="shared" si="0"/>
        <v/>
      </c>
    </row>
    <row r="9" ht="36" customHeight="1" spans="1:4">
      <c r="A9" s="398" t="s">
        <v>52</v>
      </c>
      <c r="B9" s="419">
        <v>4712</v>
      </c>
      <c r="C9" s="145">
        <v>4707</v>
      </c>
      <c r="D9" s="297">
        <f t="shared" si="0"/>
        <v>-0.106112054329377</v>
      </c>
    </row>
    <row r="10" ht="36" customHeight="1" spans="1:4">
      <c r="A10" s="398" t="s">
        <v>53</v>
      </c>
      <c r="B10" s="419">
        <v>26280</v>
      </c>
      <c r="C10" s="145">
        <v>26300</v>
      </c>
      <c r="D10" s="297">
        <f t="shared" si="0"/>
        <v>0.0761035007610378</v>
      </c>
    </row>
    <row r="11" ht="36" customHeight="1" spans="1:4">
      <c r="A11" s="398" t="s">
        <v>54</v>
      </c>
      <c r="B11" s="419">
        <v>62120</v>
      </c>
      <c r="C11" s="145">
        <v>62110</v>
      </c>
      <c r="D11" s="297">
        <f t="shared" si="0"/>
        <v>-0.0160978750804897</v>
      </c>
    </row>
    <row r="12" ht="36" customHeight="1" spans="1:4">
      <c r="A12" s="398" t="s">
        <v>55</v>
      </c>
      <c r="B12" s="419">
        <v>9442</v>
      </c>
      <c r="C12" s="145">
        <v>18884</v>
      </c>
      <c r="D12" s="297">
        <f t="shared" si="0"/>
        <v>100</v>
      </c>
    </row>
    <row r="13" ht="36" customHeight="1" spans="1:4">
      <c r="A13" s="398" t="s">
        <v>56</v>
      </c>
      <c r="B13" s="419">
        <v>9311</v>
      </c>
      <c r="C13" s="145">
        <v>9500</v>
      </c>
      <c r="D13" s="297">
        <f t="shared" si="0"/>
        <v>2.02985715819999</v>
      </c>
    </row>
    <row r="14" ht="36" customHeight="1" spans="1:4">
      <c r="A14" s="398" t="s">
        <v>57</v>
      </c>
      <c r="B14" s="419">
        <v>10462</v>
      </c>
      <c r="C14" s="145">
        <v>21200</v>
      </c>
      <c r="D14" s="297">
        <f t="shared" si="0"/>
        <v>102.638118906519</v>
      </c>
    </row>
    <row r="15" ht="36" customHeight="1" spans="1:4">
      <c r="A15" s="398" t="s">
        <v>58</v>
      </c>
      <c r="B15" s="419">
        <v>13170</v>
      </c>
      <c r="C15" s="145">
        <v>21390</v>
      </c>
      <c r="D15" s="297">
        <f t="shared" si="0"/>
        <v>62.4145785876993</v>
      </c>
    </row>
    <row r="16" ht="36" customHeight="1" spans="1:4">
      <c r="A16" s="398" t="s">
        <v>59</v>
      </c>
      <c r="B16" s="419">
        <v>2506</v>
      </c>
      <c r="C16" s="145">
        <v>2506</v>
      </c>
      <c r="D16" s="297">
        <f t="shared" si="0"/>
        <v>0</v>
      </c>
    </row>
    <row r="17" ht="36" customHeight="1" spans="1:4">
      <c r="A17" s="398" t="s">
        <v>60</v>
      </c>
      <c r="B17" s="419">
        <v>1296</v>
      </c>
      <c r="C17" s="145">
        <v>3000</v>
      </c>
      <c r="D17" s="297">
        <f t="shared" si="0"/>
        <v>131.481481481481</v>
      </c>
    </row>
    <row r="18" ht="36" customHeight="1" spans="1:4">
      <c r="A18" s="398" t="s">
        <v>61</v>
      </c>
      <c r="B18" s="419">
        <v>26720</v>
      </c>
      <c r="C18" s="145">
        <v>26720</v>
      </c>
      <c r="D18" s="297">
        <f t="shared" si="0"/>
        <v>0</v>
      </c>
    </row>
    <row r="19" ht="36" customHeight="1" spans="1:4">
      <c r="A19" s="398" t="s">
        <v>62</v>
      </c>
      <c r="B19" s="419">
        <v>903</v>
      </c>
      <c r="C19" s="145">
        <v>900</v>
      </c>
      <c r="D19" s="297">
        <f t="shared" si="0"/>
        <v>-0.332225913621265</v>
      </c>
    </row>
    <row r="20" ht="36" customHeight="1" spans="1:4">
      <c r="A20" s="398" t="s">
        <v>63</v>
      </c>
      <c r="B20" s="419">
        <v>1833</v>
      </c>
      <c r="C20" s="145">
        <v>1900</v>
      </c>
      <c r="D20" s="297">
        <f t="shared" ref="D20:D25" si="1">IFERROR((C20/B20-1)*100,"")</f>
        <v>3.65521003818876</v>
      </c>
    </row>
    <row r="21" ht="36" customHeight="1" spans="1:4">
      <c r="A21" s="398" t="s">
        <v>64</v>
      </c>
      <c r="B21" s="419">
        <v>-107</v>
      </c>
      <c r="C21" s="145">
        <v>-97</v>
      </c>
      <c r="D21" s="297"/>
    </row>
    <row r="22" ht="36" customHeight="1" spans="1:4">
      <c r="A22" s="304" t="s">
        <v>65</v>
      </c>
      <c r="B22" s="269">
        <f>SUM(B23:B30)</f>
        <v>140747</v>
      </c>
      <c r="C22" s="269">
        <f>SUM(C23:C30)</f>
        <v>128604</v>
      </c>
      <c r="D22" s="297">
        <f t="shared" si="1"/>
        <v>-8.62753735425977</v>
      </c>
    </row>
    <row r="23" ht="36" customHeight="1" spans="1:4">
      <c r="A23" s="398" t="s">
        <v>66</v>
      </c>
      <c r="B23" s="420">
        <v>69582</v>
      </c>
      <c r="C23" s="145">
        <v>71076</v>
      </c>
      <c r="D23" s="297">
        <f t="shared" si="1"/>
        <v>2.14710701043372</v>
      </c>
    </row>
    <row r="24" ht="36" customHeight="1" spans="1:4">
      <c r="A24" s="398" t="s">
        <v>67</v>
      </c>
      <c r="B24" s="421">
        <v>9968</v>
      </c>
      <c r="C24" s="145">
        <v>10330</v>
      </c>
      <c r="D24" s="297">
        <f t="shared" si="1"/>
        <v>3.63162118780096</v>
      </c>
    </row>
    <row r="25" ht="36" customHeight="1" spans="1:4">
      <c r="A25" s="398" t="s">
        <v>68</v>
      </c>
      <c r="B25" s="419">
        <v>4805</v>
      </c>
      <c r="C25" s="145">
        <v>5598</v>
      </c>
      <c r="D25" s="297">
        <f t="shared" si="1"/>
        <v>16.5036420395422</v>
      </c>
    </row>
    <row r="26" ht="36" customHeight="1" spans="1:4">
      <c r="A26" s="398" t="s">
        <v>69</v>
      </c>
      <c r="B26" s="259">
        <v>0</v>
      </c>
      <c r="C26" s="259">
        <v>0</v>
      </c>
      <c r="D26" s="297"/>
    </row>
    <row r="27" ht="36" customHeight="1" spans="1:4">
      <c r="A27" s="402" t="s">
        <v>70</v>
      </c>
      <c r="B27" s="419">
        <v>56028</v>
      </c>
      <c r="C27" s="145">
        <v>40600</v>
      </c>
      <c r="D27" s="297">
        <f t="shared" ref="D27:D39" si="2">IFERROR((C27/B27-1)*100,"")</f>
        <v>-27.536231884058</v>
      </c>
    </row>
    <row r="28" ht="36" customHeight="1" spans="1:4">
      <c r="A28" s="402" t="s">
        <v>71</v>
      </c>
      <c r="B28" s="344">
        <v>0</v>
      </c>
      <c r="C28" s="145">
        <v>0</v>
      </c>
      <c r="D28" s="297" t="str">
        <f t="shared" si="2"/>
        <v/>
      </c>
    </row>
    <row r="29" ht="36" customHeight="1" spans="1:4">
      <c r="A29" s="398" t="s">
        <v>72</v>
      </c>
      <c r="B29" s="419">
        <v>304</v>
      </c>
      <c r="C29" s="145">
        <v>1000</v>
      </c>
      <c r="D29" s="297">
        <f t="shared" si="2"/>
        <v>228.947368421053</v>
      </c>
    </row>
    <row r="30" ht="36" customHeight="1" spans="1:4">
      <c r="A30" s="398" t="s">
        <v>73</v>
      </c>
      <c r="B30" s="423">
        <v>60</v>
      </c>
      <c r="C30" s="145">
        <v>0</v>
      </c>
      <c r="D30" s="297">
        <f t="shared" si="2"/>
        <v>-100</v>
      </c>
    </row>
    <row r="31" s="433" customFormat="1" ht="36" customHeight="1" spans="1:4">
      <c r="A31" s="302" t="s">
        <v>74</v>
      </c>
      <c r="B31" s="269">
        <f>SUM(B5,B22)</f>
        <v>471646</v>
      </c>
      <c r="C31" s="269">
        <f>SUM(C5,C22)</f>
        <v>490512</v>
      </c>
      <c r="D31" s="270">
        <f t="shared" si="2"/>
        <v>4.0000339237479</v>
      </c>
    </row>
    <row r="32" ht="36" customHeight="1" spans="1:4">
      <c r="A32" s="304" t="s">
        <v>75</v>
      </c>
      <c r="B32" s="404">
        <f>B33+B34+B35+B36+B37+B38++B39</f>
        <v>412469</v>
      </c>
      <c r="C32" s="404">
        <f>C33+C34+C35+C36+C37+C38++C39</f>
        <v>226650</v>
      </c>
      <c r="D32" s="270">
        <f t="shared" si="2"/>
        <v>-45.0504159100442</v>
      </c>
    </row>
    <row r="33" ht="36" customHeight="1" spans="1:4">
      <c r="A33" s="398" t="s">
        <v>76</v>
      </c>
      <c r="B33" s="405">
        <v>47535</v>
      </c>
      <c r="C33" s="406">
        <v>47535</v>
      </c>
      <c r="D33" s="297">
        <f t="shared" si="2"/>
        <v>0</v>
      </c>
    </row>
    <row r="34" ht="36" customHeight="1" spans="1:4">
      <c r="A34" s="398" t="s">
        <v>77</v>
      </c>
      <c r="B34" s="410">
        <v>126274</v>
      </c>
      <c r="C34" s="410">
        <v>59399</v>
      </c>
      <c r="D34" s="297">
        <f t="shared" si="2"/>
        <v>-52.9602293425408</v>
      </c>
    </row>
    <row r="35" ht="36" customHeight="1" spans="1:4">
      <c r="A35" s="398" t="s">
        <v>78</v>
      </c>
      <c r="B35" s="410">
        <v>69260</v>
      </c>
      <c r="C35" s="410">
        <v>649</v>
      </c>
      <c r="D35" s="297">
        <f t="shared" si="2"/>
        <v>-99.0629511983829</v>
      </c>
    </row>
    <row r="36" ht="36" customHeight="1" spans="1:4">
      <c r="A36" s="398" t="s">
        <v>79</v>
      </c>
      <c r="B36" s="410">
        <v>8115</v>
      </c>
      <c r="C36" s="405">
        <v>17517</v>
      </c>
      <c r="D36" s="297">
        <f t="shared" si="2"/>
        <v>115.859519408503</v>
      </c>
    </row>
    <row r="37" ht="36" customHeight="1" spans="1:4">
      <c r="A37" s="398" t="s">
        <v>80</v>
      </c>
      <c r="B37" s="410">
        <v>9164</v>
      </c>
      <c r="C37" s="410">
        <v>480</v>
      </c>
      <c r="D37" s="297">
        <f t="shared" si="2"/>
        <v>-94.7621126145788</v>
      </c>
    </row>
    <row r="38" s="434" customFormat="1" ht="36" customHeight="1" spans="1:4">
      <c r="A38" s="398" t="s">
        <v>81</v>
      </c>
      <c r="B38" s="410">
        <v>133300</v>
      </c>
      <c r="C38" s="410">
        <v>101070</v>
      </c>
      <c r="D38" s="297">
        <f t="shared" si="2"/>
        <v>-24.178544636159</v>
      </c>
    </row>
    <row r="39" s="434" customFormat="1" ht="36" customHeight="1" spans="1:4">
      <c r="A39" s="398" t="s">
        <v>82</v>
      </c>
      <c r="B39" s="410">
        <v>18821</v>
      </c>
      <c r="C39" s="410"/>
      <c r="D39" s="297">
        <f t="shared" si="2"/>
        <v>-100</v>
      </c>
    </row>
    <row r="40" ht="36" customHeight="1" spans="1:4">
      <c r="A40" s="398"/>
      <c r="B40" s="407"/>
      <c r="C40" s="407"/>
      <c r="D40" s="297"/>
    </row>
    <row r="41" ht="36" customHeight="1" spans="1:4">
      <c r="A41" s="302" t="s">
        <v>83</v>
      </c>
      <c r="B41" s="404">
        <f>B31+B32</f>
        <v>884115</v>
      </c>
      <c r="C41" s="404">
        <f>C31+C32</f>
        <v>717162</v>
      </c>
      <c r="D41" s="270">
        <f>IFERROR((C41/B41-1)*100,"")</f>
        <v>-18.883629392104</v>
      </c>
    </row>
  </sheetData>
  <mergeCells count="1">
    <mergeCell ref="A2:D2"/>
  </mergeCells>
  <conditionalFormatting sqref="D3">
    <cfRule type="cellIs" dxfId="0" priority="35" stopIfTrue="1" operator="lessThanOrEqual">
      <formula>-1</formula>
    </cfRule>
  </conditionalFormatting>
  <conditionalFormatting sqref="D32">
    <cfRule type="cellIs" dxfId="1" priority="56" stopIfTrue="1" operator="lessThan">
      <formula>0</formula>
    </cfRule>
    <cfRule type="cellIs" dxfId="0" priority="57" stopIfTrue="1" operator="greaterThan">
      <formula>5</formula>
    </cfRule>
  </conditionalFormatting>
  <conditionalFormatting sqref="A38:A39">
    <cfRule type="expression" dxfId="2" priority="4" stopIfTrue="1">
      <formula>"len($A:$A)=3"</formula>
    </cfRule>
  </conditionalFormatting>
  <conditionalFormatting sqref="A32:D32 A33:A39 D33:D39 A5:D5 A6:A7 D6:D7 A8:D8 A9:A21 D9:D25 A22:C22 A23:A25 A26:D26 A27:A30 D27:D30">
    <cfRule type="expression" dxfId="2" priority="4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workbookViewId="0">
      <selection activeCell="D9" sqref="D9"/>
    </sheetView>
  </sheetViews>
  <sheetFormatPr defaultColWidth="9" defaultRowHeight="14.25" outlineLevelCol="3"/>
  <cols>
    <col min="1" max="1" width="50.7583333333333" style="199" customWidth="1"/>
    <col min="2" max="4" width="21.625" style="199" customWidth="1"/>
    <col min="5" max="16384" width="9" style="199"/>
  </cols>
  <sheetData>
    <row r="1" ht="45" customHeight="1" spans="1:4">
      <c r="A1" s="187" t="s">
        <v>19</v>
      </c>
      <c r="B1" s="187"/>
      <c r="C1" s="187"/>
      <c r="D1" s="187"/>
    </row>
    <row r="2" ht="20.1" customHeight="1" spans="1:4">
      <c r="A2" s="207"/>
      <c r="B2" s="208"/>
      <c r="C2" s="209"/>
      <c r="D2" s="210" t="s">
        <v>1450</v>
      </c>
    </row>
    <row r="3" ht="45" customHeight="1" spans="1:4">
      <c r="A3" s="135" t="s">
        <v>85</v>
      </c>
      <c r="B3" s="136" t="s">
        <v>86</v>
      </c>
      <c r="C3" s="136" t="s">
        <v>87</v>
      </c>
      <c r="D3" s="136" t="s">
        <v>88</v>
      </c>
    </row>
    <row r="4" ht="36" customHeight="1" spans="1:4">
      <c r="A4" s="191" t="s">
        <v>1451</v>
      </c>
      <c r="B4" s="192">
        <f>SUM(B5:B21)</f>
        <v>0</v>
      </c>
      <c r="C4" s="192">
        <f>SUM(C5:C21)</f>
        <v>1200</v>
      </c>
      <c r="D4" s="193" t="str">
        <f t="shared" ref="D4:D37"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ref="D38:D40" si="1">IFERROR((C38/B38-1)*100,"")</f>
        <v>-14.2857142857143</v>
      </c>
    </row>
    <row r="39" ht="36" customHeight="1" spans="1:4">
      <c r="A39" s="191" t="s">
        <v>1485</v>
      </c>
      <c r="B39" s="197"/>
      <c r="C39" s="197"/>
      <c r="D39" s="193" t="str">
        <f t="shared" si="1"/>
        <v/>
      </c>
    </row>
    <row r="40" ht="36" customHeight="1" spans="1:4">
      <c r="A40" s="194" t="s">
        <v>1486</v>
      </c>
      <c r="B40" s="195">
        <f>B36+B37+B38+B39</f>
        <v>39</v>
      </c>
      <c r="C40" s="195">
        <f>C36+C37+C38+C39</f>
        <v>1233</v>
      </c>
      <c r="D40" s="196">
        <f t="shared" si="1"/>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showZeros="0" workbookViewId="0">
      <selection activeCell="G17" sqref="G17"/>
    </sheetView>
  </sheetViews>
  <sheetFormatPr defaultColWidth="9" defaultRowHeight="14.25" outlineLevelCol="3"/>
  <cols>
    <col min="1" max="1" width="50.7583333333333" style="199" customWidth="1"/>
    <col min="2" max="4" width="21.625" style="199" customWidth="1"/>
    <col min="5" max="16384" width="9" style="199"/>
  </cols>
  <sheetData>
    <row r="1" ht="45" customHeight="1" spans="1:4">
      <c r="A1" s="187" t="s">
        <v>20</v>
      </c>
      <c r="B1" s="187"/>
      <c r="C1" s="187"/>
      <c r="D1" s="187"/>
    </row>
    <row r="2" ht="20.1" customHeight="1" spans="1:4">
      <c r="A2" s="188"/>
      <c r="B2" s="188"/>
      <c r="C2" s="188"/>
      <c r="D2" s="206" t="s">
        <v>84</v>
      </c>
    </row>
    <row r="3" ht="45" customHeight="1" spans="1:4">
      <c r="A3" s="135" t="s">
        <v>85</v>
      </c>
      <c r="B3" s="190" t="s">
        <v>86</v>
      </c>
      <c r="C3" s="190" t="s">
        <v>87</v>
      </c>
      <c r="D3" s="190" t="s">
        <v>88</v>
      </c>
    </row>
    <row r="4" ht="36" customHeight="1" spans="1:4">
      <c r="A4" s="191" t="s">
        <v>1487</v>
      </c>
      <c r="B4" s="192">
        <f>SUM(B5:B10)</f>
        <v>29</v>
      </c>
      <c r="C4" s="192">
        <f>SUM(C5:C10)</f>
        <v>33</v>
      </c>
      <c r="D4" s="193">
        <f>IFERROR((C4/B4-1)*100,"")</f>
        <v>13.7931034482759</v>
      </c>
    </row>
    <row r="5" ht="36" customHeight="1" spans="1:4">
      <c r="A5" s="191" t="s">
        <v>1488</v>
      </c>
      <c r="B5" s="192"/>
      <c r="C5" s="192"/>
      <c r="D5" s="193" t="str">
        <f>IFERROR((C5/B5-1)*100,"")</f>
        <v/>
      </c>
    </row>
    <row r="6" ht="36" customHeight="1" spans="1:4">
      <c r="A6" s="191" t="s">
        <v>1489</v>
      </c>
      <c r="B6" s="192"/>
      <c r="C6" s="192"/>
      <c r="D6" s="193" t="str">
        <f t="shared" ref="D6:D10" si="0">IFERROR((C6/B6-1)*100,"")</f>
        <v/>
      </c>
    </row>
    <row r="7" ht="36" customHeight="1" spans="1:4">
      <c r="A7" s="191" t="s">
        <v>1490</v>
      </c>
      <c r="B7" s="192">
        <v>29</v>
      </c>
      <c r="C7" s="192">
        <v>33</v>
      </c>
      <c r="D7" s="193">
        <f t="shared" si="0"/>
        <v>13.7931034482759</v>
      </c>
    </row>
    <row r="8" ht="36" customHeight="1" spans="1:4">
      <c r="A8" s="191" t="s">
        <v>1491</v>
      </c>
      <c r="B8" s="192"/>
      <c r="C8" s="192"/>
      <c r="D8" s="193" t="str">
        <f t="shared" ref="D8:D16" si="1">IFERROR((C8/B8-1)*100,"")</f>
        <v/>
      </c>
    </row>
    <row r="9" ht="36" customHeight="1" spans="1:4">
      <c r="A9" s="191" t="s">
        <v>1492</v>
      </c>
      <c r="B9" s="192"/>
      <c r="C9" s="192"/>
      <c r="D9" s="193" t="str">
        <f t="shared" si="1"/>
        <v/>
      </c>
    </row>
    <row r="10" ht="36" customHeight="1" spans="1:4">
      <c r="A10" s="191" t="s">
        <v>1493</v>
      </c>
      <c r="B10" s="192"/>
      <c r="C10" s="192"/>
      <c r="D10" s="193" t="str">
        <f t="shared" si="1"/>
        <v/>
      </c>
    </row>
    <row r="11" ht="36" customHeight="1" spans="1:4">
      <c r="A11" s="191" t="s">
        <v>1494</v>
      </c>
      <c r="B11" s="192">
        <f>SUM(B12:B17)</f>
        <v>0</v>
      </c>
      <c r="C11" s="192">
        <f>SUM(C12:C17)</f>
        <v>720</v>
      </c>
      <c r="D11" s="193" t="str">
        <f t="shared" si="1"/>
        <v/>
      </c>
    </row>
    <row r="12" ht="36" customHeight="1" spans="1:4">
      <c r="A12" s="191" t="s">
        <v>1495</v>
      </c>
      <c r="B12" s="192"/>
      <c r="C12" s="192"/>
      <c r="D12" s="193" t="str">
        <f t="shared" si="1"/>
        <v/>
      </c>
    </row>
    <row r="13" ht="36" customHeight="1" spans="1:4">
      <c r="A13" s="191" t="s">
        <v>1496</v>
      </c>
      <c r="B13" s="192"/>
      <c r="C13" s="192"/>
      <c r="D13" s="193" t="str">
        <f t="shared" si="1"/>
        <v/>
      </c>
    </row>
    <row r="14" ht="36" customHeight="1" spans="1:4">
      <c r="A14" s="191" t="s">
        <v>1497</v>
      </c>
      <c r="B14" s="192"/>
      <c r="C14" s="192"/>
      <c r="D14" s="193" t="str">
        <f t="shared" si="1"/>
        <v/>
      </c>
    </row>
    <row r="15" ht="36" customHeight="1" spans="1:4">
      <c r="A15" s="191" t="s">
        <v>1498</v>
      </c>
      <c r="B15" s="192"/>
      <c r="C15" s="192"/>
      <c r="D15" s="193" t="str">
        <f t="shared" si="1"/>
        <v/>
      </c>
    </row>
    <row r="16" customFormat="1" ht="36" customHeight="1" spans="1:4">
      <c r="A16" s="191" t="s">
        <v>1499</v>
      </c>
      <c r="B16" s="192"/>
      <c r="C16" s="192"/>
      <c r="D16" s="193" t="str">
        <f t="shared" si="1"/>
        <v/>
      </c>
    </row>
    <row r="17" s="205" customFormat="1" ht="36" customHeight="1" spans="1:4">
      <c r="A17" s="191" t="s">
        <v>1500</v>
      </c>
      <c r="B17" s="192"/>
      <c r="C17" s="192">
        <v>720</v>
      </c>
      <c r="D17" s="193" t="str">
        <f t="shared" ref="D17:D28" si="2">IFERROR((C17/B17-1)*100,"")</f>
        <v/>
      </c>
    </row>
    <row r="18" ht="36" customHeight="1" spans="1:4">
      <c r="A18" s="191" t="s">
        <v>1501</v>
      </c>
      <c r="B18" s="192"/>
      <c r="C18" s="192"/>
      <c r="D18" s="193" t="str">
        <f t="shared" si="2"/>
        <v/>
      </c>
    </row>
    <row r="19" ht="36" customHeight="1" spans="1:4">
      <c r="A19" s="191" t="s">
        <v>1502</v>
      </c>
      <c r="B19" s="192"/>
      <c r="C19" s="192"/>
      <c r="D19" s="193" t="str">
        <f t="shared" si="2"/>
        <v/>
      </c>
    </row>
    <row r="20" ht="36" customHeight="1" spans="1:4">
      <c r="A20" s="191" t="s">
        <v>1503</v>
      </c>
      <c r="B20" s="192"/>
      <c r="C20" s="192"/>
      <c r="D20" s="193" t="str">
        <f t="shared" si="2"/>
        <v/>
      </c>
    </row>
    <row r="21" ht="36" customHeight="1" spans="1:4">
      <c r="A21" s="191" t="s">
        <v>1504</v>
      </c>
      <c r="B21" s="192"/>
      <c r="C21" s="192"/>
      <c r="D21" s="193" t="str">
        <f t="shared" si="2"/>
        <v/>
      </c>
    </row>
    <row r="22" ht="36" customHeight="1" spans="1:4">
      <c r="A22" s="191" t="s">
        <v>1505</v>
      </c>
      <c r="B22" s="192"/>
      <c r="C22" s="192"/>
      <c r="D22" s="193" t="str">
        <f t="shared" si="2"/>
        <v/>
      </c>
    </row>
    <row r="23" ht="36" customHeight="1" spans="1:4">
      <c r="A23" s="191" t="s">
        <v>1506</v>
      </c>
      <c r="B23" s="192"/>
      <c r="C23" s="192"/>
      <c r="D23" s="193" t="str">
        <f t="shared" si="2"/>
        <v/>
      </c>
    </row>
    <row r="24" ht="36" customHeight="1" spans="1:4">
      <c r="A24" s="194" t="s">
        <v>114</v>
      </c>
      <c r="B24" s="195">
        <f>B4+B11+B18+B20+B21+B22</f>
        <v>29</v>
      </c>
      <c r="C24" s="195">
        <f>C4+C11+C18+C20+C21+C22</f>
        <v>753</v>
      </c>
      <c r="D24" s="196">
        <f t="shared" si="2"/>
        <v>2496.55172413793</v>
      </c>
    </row>
    <row r="25" ht="36" customHeight="1" spans="1:4">
      <c r="A25" s="191" t="s">
        <v>1507</v>
      </c>
      <c r="B25" s="197"/>
      <c r="C25" s="197"/>
      <c r="D25" s="193" t="str">
        <f t="shared" si="2"/>
        <v/>
      </c>
    </row>
    <row r="26" ht="36" customHeight="1" spans="1:4">
      <c r="A26" s="191" t="s">
        <v>1508</v>
      </c>
      <c r="B26" s="197">
        <v>4</v>
      </c>
      <c r="C26" s="197">
        <v>480</v>
      </c>
      <c r="D26" s="193">
        <f t="shared" si="2"/>
        <v>11900</v>
      </c>
    </row>
    <row r="27" ht="36" customHeight="1" spans="1:4">
      <c r="A27" s="191" t="s">
        <v>1509</v>
      </c>
      <c r="B27" s="197">
        <v>6</v>
      </c>
      <c r="C27" s="195"/>
      <c r="D27" s="193">
        <f t="shared" si="2"/>
        <v>-100</v>
      </c>
    </row>
    <row r="28" ht="36" customHeight="1" spans="1:4">
      <c r="A28" s="194" t="s">
        <v>1510</v>
      </c>
      <c r="B28" s="195">
        <f>B24+B25+B26+B27</f>
        <v>39</v>
      </c>
      <c r="C28" s="195">
        <f>C24+C25+C26+C27</f>
        <v>1233</v>
      </c>
      <c r="D28" s="196">
        <f t="shared" si="2"/>
        <v>3061.53846153846</v>
      </c>
    </row>
    <row r="29" ht="36" customHeight="1"/>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topLeftCell="A19" workbookViewId="0">
      <selection activeCell="A3" sqref="A3:D40"/>
    </sheetView>
  </sheetViews>
  <sheetFormatPr defaultColWidth="9" defaultRowHeight="14.25" outlineLevelCol="3"/>
  <cols>
    <col min="1" max="1" width="52.625" style="198" customWidth="1"/>
    <col min="2" max="2" width="21.625" style="198" customWidth="1"/>
    <col min="3" max="4" width="21.625" style="199" customWidth="1"/>
    <col min="5" max="16384" width="9" style="198"/>
  </cols>
  <sheetData>
    <row r="1" ht="45" customHeight="1" spans="1:4">
      <c r="A1" s="200" t="s">
        <v>21</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topLeftCell="A4" workbookViewId="0">
      <selection activeCell="A3" sqref="A3:D28"/>
    </sheetView>
  </sheetViews>
  <sheetFormatPr defaultColWidth="9" defaultRowHeight="13.5" outlineLevelCol="3"/>
  <cols>
    <col min="1" max="1" width="50.7583333333333" style="186" customWidth="1"/>
    <col min="2" max="4" width="21.625" style="186" customWidth="1"/>
    <col min="5" max="16384" width="9" style="186"/>
  </cols>
  <sheetData>
    <row r="1" ht="45" customHeight="1" spans="1:4">
      <c r="A1" s="187" t="s">
        <v>1511</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view="pageBreakPreview" zoomScaleNormal="100" topLeftCell="A25" workbookViewId="0">
      <selection activeCell="C36" sqref="C36"/>
    </sheetView>
  </sheetViews>
  <sheetFormatPr defaultColWidth="9" defaultRowHeight="14.25" outlineLevelCol="3"/>
  <cols>
    <col min="1" max="1" width="52.625" style="198" customWidth="1"/>
    <col min="2" max="2" width="21.625" style="198" customWidth="1"/>
    <col min="3" max="3" width="21.625" style="199" customWidth="1"/>
    <col min="4" max="4" width="21.625" style="198" customWidth="1"/>
    <col min="5" max="16384" width="9" style="198"/>
  </cols>
  <sheetData>
    <row r="1" ht="45" customHeight="1" spans="1:4">
      <c r="A1" s="200" t="s">
        <v>23</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workbookViewId="0">
      <pane ySplit="3" topLeftCell="A19" activePane="bottomLeft" state="frozen"/>
      <selection/>
      <selection pane="bottomLeft" activeCell="C10" sqref="C10"/>
    </sheetView>
  </sheetViews>
  <sheetFormatPr defaultColWidth="9" defaultRowHeight="13.5" outlineLevelCol="3"/>
  <cols>
    <col min="1" max="1" width="50.7583333333333" style="186" customWidth="1"/>
    <col min="2" max="4" width="21.625" style="186" customWidth="1"/>
    <col min="5" max="16384" width="9" style="186"/>
  </cols>
  <sheetData>
    <row r="1" ht="45" customHeight="1" spans="1:4">
      <c r="A1" s="187" t="s">
        <v>1512</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view="pageBreakPreview" zoomScaleNormal="100" workbookViewId="0">
      <selection activeCell="B8" sqref="B8"/>
    </sheetView>
  </sheetViews>
  <sheetFormatPr defaultColWidth="9" defaultRowHeight="14.25" outlineLevelCol="1"/>
  <cols>
    <col min="1" max="1" width="36.2583333333333" style="166" customWidth="1"/>
    <col min="2" max="2" width="45.5" style="168" customWidth="1"/>
    <col min="3" max="3" width="12.625" style="166"/>
    <col min="4" max="16374" width="9" style="166"/>
    <col min="16375" max="16376" width="35.625" style="166"/>
    <col min="16377" max="16377" width="9" style="166"/>
    <col min="16378" max="16384" width="9" style="169"/>
  </cols>
  <sheetData>
    <row r="1" s="166" customFormat="1" ht="45" customHeight="1" spans="1:2">
      <c r="A1" s="182" t="s">
        <v>25</v>
      </c>
      <c r="B1" s="182"/>
    </row>
    <row r="2" s="167" customFormat="1" ht="59" customHeight="1" spans="1:2">
      <c r="A2" s="183" t="s">
        <v>1513</v>
      </c>
      <c r="B2" s="183"/>
    </row>
    <row r="3" s="167" customFormat="1" ht="30" customHeight="1" spans="1:2">
      <c r="A3" s="184"/>
      <c r="B3" s="173" t="s">
        <v>84</v>
      </c>
    </row>
    <row r="4" s="166" customFormat="1" ht="36" customHeight="1" spans="1:2">
      <c r="A4" s="174" t="s">
        <v>1287</v>
      </c>
      <c r="B4" s="174" t="s">
        <v>1514</v>
      </c>
    </row>
    <row r="5" s="166" customFormat="1" ht="36" customHeight="1" spans="1:2">
      <c r="A5" s="178"/>
      <c r="B5" s="176"/>
    </row>
    <row r="6" s="166" customFormat="1" ht="36" customHeight="1" spans="1:2">
      <c r="A6" s="178"/>
      <c r="B6" s="176"/>
    </row>
    <row r="7" s="166" customFormat="1" ht="36" customHeight="1" spans="1:2">
      <c r="A7" s="178"/>
      <c r="B7" s="176"/>
    </row>
    <row r="8" s="166" customFormat="1" ht="36" customHeight="1" spans="1:2">
      <c r="A8" s="178"/>
      <c r="B8" s="176"/>
    </row>
    <row r="9" s="166" customFormat="1" ht="36" customHeight="1" spans="1:2">
      <c r="A9" s="178"/>
      <c r="B9" s="176"/>
    </row>
    <row r="10" s="166" customFormat="1" ht="36" customHeight="1" spans="1:2">
      <c r="A10" s="178"/>
      <c r="B10" s="176"/>
    </row>
    <row r="11" s="166" customFormat="1" ht="36" customHeight="1" spans="1:2">
      <c r="A11" s="178"/>
      <c r="B11" s="176"/>
    </row>
    <row r="12" s="166" customFormat="1" ht="36" customHeight="1" spans="1:2">
      <c r="A12" s="178"/>
      <c r="B12" s="176"/>
    </row>
    <row r="13" s="166" customFormat="1" ht="36" customHeight="1" spans="1:2">
      <c r="A13" s="178"/>
      <c r="B13" s="176"/>
    </row>
    <row r="14" s="166" customFormat="1" ht="36" customHeight="1" spans="1:2">
      <c r="A14" s="178"/>
      <c r="B14" s="176"/>
    </row>
    <row r="15" s="166" customFormat="1" ht="36" customHeight="1" spans="1:2">
      <c r="A15" s="180" t="s">
        <v>1515</v>
      </c>
      <c r="B15" s="185"/>
    </row>
  </sheetData>
  <mergeCells count="2">
    <mergeCell ref="A1:B1"/>
    <mergeCell ref="A2:B2"/>
  </mergeCells>
  <conditionalFormatting sqref="C1:G1">
    <cfRule type="cellIs" dxfId="0" priority="8" stopIfTrue="1" operator="greaterThanOrEqual">
      <formula>10</formula>
    </cfRule>
    <cfRule type="cellIs" dxfId="0" priority="9" stopIfTrue="1" operator="lessThanOrEqual">
      <formula>-1</formula>
    </cfRule>
  </conditionalFormatting>
  <conditionalFormatting sqref="B4">
    <cfRule type="cellIs" dxfId="0" priority="2" stopIfTrue="1" operator="lessThanOrEqual">
      <formula>-1</formula>
    </cfRule>
  </conditionalFormatting>
  <conditionalFormatting sqref="B5:B7">
    <cfRule type="cellIs" dxfId="0" priority="1" stopIfTrue="1" operator="lessThanOrEqual">
      <formula>-1</formula>
    </cfRule>
  </conditionalFormatting>
  <conditionalFormatting sqref="C2:G6">
    <cfRule type="cellIs" dxfId="0" priority="7"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8"/>
  <sheetViews>
    <sheetView view="pageBreakPreview" zoomScaleNormal="100" workbookViewId="0">
      <selection activeCell="A2" sqref="A2"/>
    </sheetView>
  </sheetViews>
  <sheetFormatPr defaultColWidth="9" defaultRowHeight="14.25"/>
  <cols>
    <col min="1" max="1" width="46.625" style="166" customWidth="1"/>
    <col min="2" max="2" width="38" style="168" customWidth="1"/>
    <col min="3" max="16371" width="9" style="166"/>
    <col min="16372" max="16373" width="35.625" style="166"/>
    <col min="16374" max="16374" width="9" style="166"/>
    <col min="16375" max="16384" width="9" style="169"/>
  </cols>
  <sheetData>
    <row r="1" s="166" customFormat="1" ht="45" customHeight="1" spans="1:2">
      <c r="A1" s="170" t="s">
        <v>26</v>
      </c>
      <c r="B1" s="171"/>
    </row>
    <row r="2" s="167" customFormat="1" ht="45" customHeight="1" spans="1:2">
      <c r="A2" s="172" t="s">
        <v>1516</v>
      </c>
      <c r="B2" s="173" t="s">
        <v>84</v>
      </c>
    </row>
    <row r="3" s="166" customFormat="1" ht="36" customHeight="1" spans="1:2">
      <c r="A3" s="174" t="s">
        <v>1517</v>
      </c>
      <c r="B3" s="174" t="s">
        <v>1514</v>
      </c>
    </row>
    <row r="4" s="166" customFormat="1" ht="36" customHeight="1" spans="1:2">
      <c r="A4" s="175"/>
      <c r="B4" s="176"/>
    </row>
    <row r="5" s="166" customFormat="1" ht="36" customHeight="1" spans="1:2">
      <c r="A5" s="175"/>
      <c r="B5" s="176"/>
    </row>
    <row r="6" s="166" customFormat="1" ht="36" customHeight="1" spans="1:2">
      <c r="A6" s="175"/>
      <c r="B6" s="176"/>
    </row>
    <row r="7" s="166" customFormat="1" ht="36" customHeight="1" spans="1:2">
      <c r="A7" s="175"/>
      <c r="B7" s="176"/>
    </row>
    <row r="8" s="166" customFormat="1" ht="36" customHeight="1" spans="1:2">
      <c r="A8" s="175"/>
      <c r="B8" s="176"/>
    </row>
    <row r="9" s="166" customFormat="1" ht="36" customHeight="1" spans="1:2">
      <c r="A9" s="177"/>
      <c r="B9" s="176"/>
    </row>
    <row r="10" s="166" customFormat="1" ht="36" customHeight="1" spans="1:2">
      <c r="A10" s="178"/>
      <c r="B10" s="176"/>
    </row>
    <row r="11" s="166" customFormat="1" ht="36" customHeight="1" spans="1:2">
      <c r="A11" s="179"/>
      <c r="B11" s="176"/>
    </row>
    <row r="12" s="166" customFormat="1" ht="36" customHeight="1" spans="1:9">
      <c r="A12" s="179"/>
      <c r="B12" s="176"/>
      <c r="I12" s="166" t="s">
        <v>1518</v>
      </c>
    </row>
    <row r="13" s="166" customFormat="1" ht="36" customHeight="1" spans="1:2">
      <c r="A13" s="179"/>
      <c r="B13" s="176"/>
    </row>
    <row r="14" s="166" customFormat="1" ht="36" customHeight="1" spans="1:2">
      <c r="A14" s="179"/>
      <c r="B14" s="176"/>
    </row>
    <row r="15" s="166" customFormat="1" ht="36" customHeight="1" spans="1:2">
      <c r="A15" s="179"/>
      <c r="B15" s="176"/>
    </row>
    <row r="16" s="166" customFormat="1" ht="36" customHeight="1" spans="1:2">
      <c r="A16" s="179"/>
      <c r="B16" s="176"/>
    </row>
    <row r="17" s="166" customFormat="1" ht="36" customHeight="1" spans="1:2">
      <c r="A17" s="179"/>
      <c r="B17" s="176"/>
    </row>
    <row r="18" s="166" customFormat="1" ht="30.95" customHeight="1" spans="1:2">
      <c r="A18" s="180" t="s">
        <v>1515</v>
      </c>
      <c r="B18" s="181">
        <f>SUM(B3:B17)</f>
        <v>0</v>
      </c>
    </row>
  </sheetData>
  <mergeCells count="1">
    <mergeCell ref="A1:B1"/>
  </mergeCells>
  <conditionalFormatting sqref="C2:G2">
    <cfRule type="cellIs" dxfId="0" priority="7" stopIfTrue="1" operator="lessThanOrEqual">
      <formula>-1</formula>
    </cfRule>
  </conditionalFormatting>
  <conditionalFormatting sqref="B3">
    <cfRule type="cellIs" dxfId="0" priority="2" stopIfTrue="1" operator="lessThanOrEqual">
      <formula>-1</formula>
    </cfRule>
  </conditionalFormatting>
  <conditionalFormatting sqref="B8">
    <cfRule type="cellIs" dxfId="0" priority="5" stopIfTrue="1" operator="lessThanOrEqual">
      <formula>-1</formula>
    </cfRule>
  </conditionalFormatting>
  <conditionalFormatting sqref="B4:B7">
    <cfRule type="cellIs" dxfId="0" priority="1" stopIfTrue="1" operator="lessThanOrEqual">
      <formula>-1</formula>
    </cfRule>
  </conditionalFormatting>
  <conditionalFormatting sqref="C3:G7 B8:G8">
    <cfRule type="cellIs" dxfId="0" priority="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7" sqref="A7"/>
    </sheetView>
  </sheetViews>
  <sheetFormatPr defaultColWidth="9" defaultRowHeight="14.25" outlineLevelCol="3"/>
  <cols>
    <col min="1" max="1" width="50.7583333333333" style="150" customWidth="1"/>
    <col min="2" max="4" width="21.625" style="150" customWidth="1"/>
    <col min="5" max="6" width="9" style="150" hidden="1" customWidth="1"/>
    <col min="7" max="16384" width="9" style="150"/>
  </cols>
  <sheetData>
    <row r="1" s="150" customFormat="1" ht="45" customHeight="1" spans="1:4">
      <c r="A1" s="152" t="s">
        <v>27</v>
      </c>
      <c r="B1" s="152"/>
      <c r="C1" s="152"/>
      <c r="D1" s="152"/>
    </row>
    <row r="2" s="150" customFormat="1" ht="29" customHeight="1" spans="1:4">
      <c r="A2" s="153" t="s">
        <v>1519</v>
      </c>
      <c r="B2" s="153"/>
      <c r="C2" s="153"/>
      <c r="D2" s="153"/>
    </row>
    <row r="3" s="159" customFormat="1" ht="20.1" customHeight="1" spans="1:4">
      <c r="A3" s="162"/>
      <c r="B3" s="163"/>
      <c r="C3" s="164"/>
      <c r="D3" s="165" t="s">
        <v>84</v>
      </c>
    </row>
    <row r="4" s="150" customFormat="1" ht="45" customHeight="1" spans="1:4">
      <c r="A4" s="102" t="s">
        <v>44</v>
      </c>
      <c r="B4" s="103" t="s">
        <v>45</v>
      </c>
      <c r="C4" s="103" t="s">
        <v>46</v>
      </c>
      <c r="D4" s="103" t="s">
        <v>47</v>
      </c>
    </row>
    <row r="5" s="160" customFormat="1" ht="36" customHeight="1" spans="1:4">
      <c r="A5" s="137" t="s">
        <v>1520</v>
      </c>
      <c r="B5" s="138"/>
      <c r="C5" s="139"/>
      <c r="D5" s="140"/>
    </row>
    <row r="6" s="150" customFormat="1" ht="36" customHeight="1" spans="1:4">
      <c r="A6" s="141" t="s">
        <v>1521</v>
      </c>
      <c r="B6" s="142"/>
      <c r="C6" s="143"/>
      <c r="D6" s="144"/>
    </row>
    <row r="7" s="150" customFormat="1" ht="36" customHeight="1" spans="1:4">
      <c r="A7" s="141" t="s">
        <v>1522</v>
      </c>
      <c r="B7" s="145"/>
      <c r="C7" s="143"/>
      <c r="D7" s="112"/>
    </row>
    <row r="8" s="151" customFormat="1" ht="36" customHeight="1" spans="1:4">
      <c r="A8" s="141" t="s">
        <v>1523</v>
      </c>
      <c r="B8" s="145"/>
      <c r="C8" s="114"/>
      <c r="D8" s="112"/>
    </row>
    <row r="9" s="150" customFormat="1" ht="36" customHeight="1" spans="1:4">
      <c r="A9" s="141" t="s">
        <v>1524</v>
      </c>
      <c r="B9" s="114"/>
      <c r="C9" s="114"/>
      <c r="D9" s="112"/>
    </row>
    <row r="10" s="150" customFormat="1" ht="36" customHeight="1" spans="1:4">
      <c r="A10" s="137" t="s">
        <v>1525</v>
      </c>
      <c r="B10" s="115"/>
      <c r="C10" s="115"/>
      <c r="D10" s="108"/>
    </row>
    <row r="11" s="150" customFormat="1" ht="36" customHeight="1" spans="1:4">
      <c r="A11" s="141" t="s">
        <v>1521</v>
      </c>
      <c r="B11" s="114"/>
      <c r="C11" s="114"/>
      <c r="D11" s="112"/>
    </row>
    <row r="12" s="150" customFormat="1" ht="36" customHeight="1" spans="1:4">
      <c r="A12" s="141" t="s">
        <v>1522</v>
      </c>
      <c r="B12" s="114"/>
      <c r="C12" s="114"/>
      <c r="D12" s="112"/>
    </row>
    <row r="13" s="150" customFormat="1" ht="36" customHeight="1" spans="1:4">
      <c r="A13" s="141" t="s">
        <v>1523</v>
      </c>
      <c r="B13" s="114"/>
      <c r="C13" s="114"/>
      <c r="D13" s="112"/>
    </row>
    <row r="14" s="150" customFormat="1" ht="36" customHeight="1" spans="1:4">
      <c r="A14" s="141" t="s">
        <v>1526</v>
      </c>
      <c r="B14" s="114"/>
      <c r="C14" s="114"/>
      <c r="D14" s="112"/>
    </row>
    <row r="15" s="150" customFormat="1" ht="36" customHeight="1" spans="1:4">
      <c r="A15" s="137" t="s">
        <v>1527</v>
      </c>
      <c r="B15" s="106"/>
      <c r="C15" s="139"/>
      <c r="D15" s="108"/>
    </row>
    <row r="16" s="161" customFormat="1" ht="36" customHeight="1" spans="1:4">
      <c r="A16" s="141" t="s">
        <v>1521</v>
      </c>
      <c r="B16" s="110"/>
      <c r="C16" s="143"/>
      <c r="D16" s="112"/>
    </row>
    <row r="17" s="160" customFormat="1" ht="36" customHeight="1" spans="1:4">
      <c r="A17" s="141" t="s">
        <v>1522</v>
      </c>
      <c r="B17" s="110"/>
      <c r="C17" s="143"/>
      <c r="D17" s="112"/>
    </row>
    <row r="18" s="150" customFormat="1" ht="36" customHeight="1" spans="1:4">
      <c r="A18" s="141" t="s">
        <v>1523</v>
      </c>
      <c r="B18" s="110"/>
      <c r="C18" s="143"/>
      <c r="D18" s="112"/>
    </row>
    <row r="19" s="150" customFormat="1" ht="36" customHeight="1" spans="1:4">
      <c r="A19" s="141" t="s">
        <v>1526</v>
      </c>
      <c r="B19" s="114"/>
      <c r="C19" s="114"/>
      <c r="D19" s="112"/>
    </row>
    <row r="20" s="161" customFormat="1" ht="36" customHeight="1" spans="1:4">
      <c r="A20" s="137" t="s">
        <v>1528</v>
      </c>
      <c r="B20" s="115"/>
      <c r="C20" s="115"/>
      <c r="D20" s="108"/>
    </row>
    <row r="21" s="160" customFormat="1" ht="36" customHeight="1" spans="1:4">
      <c r="A21" s="141" t="s">
        <v>1521</v>
      </c>
      <c r="B21" s="114"/>
      <c r="C21" s="114"/>
      <c r="D21" s="112"/>
    </row>
    <row r="22" s="150" customFormat="1" ht="36" customHeight="1" spans="1:4">
      <c r="A22" s="141" t="s">
        <v>1522</v>
      </c>
      <c r="B22" s="114"/>
      <c r="C22" s="114"/>
      <c r="D22" s="112"/>
    </row>
    <row r="23" s="150" customFormat="1" ht="36" customHeight="1" spans="1:4">
      <c r="A23" s="146" t="s">
        <v>1529</v>
      </c>
      <c r="B23" s="114"/>
      <c r="C23" s="114"/>
      <c r="D23" s="112"/>
    </row>
    <row r="24" s="161" customFormat="1" ht="36" customHeight="1" spans="1:4">
      <c r="A24" s="141" t="s">
        <v>1526</v>
      </c>
      <c r="B24" s="114"/>
      <c r="C24" s="114"/>
      <c r="D24" s="112"/>
    </row>
    <row r="25" s="160" customFormat="1" ht="36" customHeight="1" spans="1:4">
      <c r="A25" s="137" t="s">
        <v>1530</v>
      </c>
      <c r="B25" s="115"/>
      <c r="C25" s="115"/>
      <c r="D25" s="108"/>
    </row>
    <row r="26" s="150" customFormat="1" ht="36" customHeight="1" spans="1:4">
      <c r="A26" s="141" t="s">
        <v>1521</v>
      </c>
      <c r="B26" s="114"/>
      <c r="C26" s="114"/>
      <c r="D26" s="112"/>
    </row>
    <row r="27" s="150" customFormat="1" ht="36" customHeight="1" spans="1:4">
      <c r="A27" s="141" t="s">
        <v>1522</v>
      </c>
      <c r="B27" s="114"/>
      <c r="C27" s="114"/>
      <c r="D27" s="112"/>
    </row>
    <row r="28" s="161" customFormat="1" ht="36" customHeight="1" spans="1:4">
      <c r="A28" s="141" t="s">
        <v>1523</v>
      </c>
      <c r="B28" s="114"/>
      <c r="C28" s="114"/>
      <c r="D28" s="112"/>
    </row>
    <row r="29" s="160" customFormat="1" ht="36" customHeight="1" spans="1:4">
      <c r="A29" s="141" t="s">
        <v>1526</v>
      </c>
      <c r="B29" s="114"/>
      <c r="C29" s="114"/>
      <c r="D29" s="112"/>
    </row>
    <row r="30" s="150" customFormat="1" ht="36" customHeight="1" spans="1:4">
      <c r="A30" s="137" t="s">
        <v>1531</v>
      </c>
      <c r="B30" s="115"/>
      <c r="C30" s="115"/>
      <c r="D30" s="108"/>
    </row>
    <row r="31" s="150" customFormat="1" ht="36" customHeight="1" spans="1:4">
      <c r="A31" s="141" t="s">
        <v>1521</v>
      </c>
      <c r="B31" s="114"/>
      <c r="C31" s="114"/>
      <c r="D31" s="112"/>
    </row>
    <row r="32" s="161" customFormat="1" ht="36" customHeight="1" spans="1:4">
      <c r="A32" s="141" t="s">
        <v>1522</v>
      </c>
      <c r="B32" s="114"/>
      <c r="C32" s="114"/>
      <c r="D32" s="112"/>
    </row>
    <row r="33" s="160" customFormat="1" ht="36" customHeight="1" spans="1:4">
      <c r="A33" s="141" t="s">
        <v>1523</v>
      </c>
      <c r="B33" s="114"/>
      <c r="C33" s="114"/>
      <c r="D33" s="112"/>
    </row>
    <row r="34" s="150" customFormat="1" ht="36" customHeight="1" spans="1:4">
      <c r="A34" s="141" t="s">
        <v>1526</v>
      </c>
      <c r="B34" s="114"/>
      <c r="C34" s="114"/>
      <c r="D34" s="112"/>
    </row>
    <row r="35" s="150" customFormat="1" ht="36" customHeight="1" spans="1:4">
      <c r="A35" s="137" t="s">
        <v>1532</v>
      </c>
      <c r="B35" s="115"/>
      <c r="C35" s="115"/>
      <c r="D35" s="108"/>
    </row>
    <row r="36" s="150" customFormat="1" ht="36" customHeight="1" spans="1:4">
      <c r="A36" s="141" t="s">
        <v>1521</v>
      </c>
      <c r="B36" s="114"/>
      <c r="C36" s="114"/>
      <c r="D36" s="112"/>
    </row>
    <row r="37" s="150" customFormat="1" ht="36" customHeight="1" spans="1:4">
      <c r="A37" s="141" t="s">
        <v>1522</v>
      </c>
      <c r="B37" s="114"/>
      <c r="C37" s="114"/>
      <c r="D37" s="112"/>
    </row>
    <row r="38" s="150" customFormat="1" ht="36" customHeight="1" spans="1:4">
      <c r="A38" s="141" t="s">
        <v>1523</v>
      </c>
      <c r="B38" s="114"/>
      <c r="C38" s="114"/>
      <c r="D38" s="112"/>
    </row>
    <row r="39" s="150" customFormat="1" ht="36" customHeight="1" spans="1:4">
      <c r="A39" s="141" t="s">
        <v>1526</v>
      </c>
      <c r="B39" s="114"/>
      <c r="C39" s="114"/>
      <c r="D39" s="112"/>
    </row>
    <row r="40" s="150" customFormat="1" ht="36" customHeight="1" spans="1:4">
      <c r="A40" s="118" t="s">
        <v>1533</v>
      </c>
      <c r="B40" s="115"/>
      <c r="C40" s="115"/>
      <c r="D40" s="108"/>
    </row>
    <row r="41" s="150" customFormat="1" ht="36" customHeight="1" spans="1:4">
      <c r="A41" s="109" t="s">
        <v>1534</v>
      </c>
      <c r="B41" s="114"/>
      <c r="C41" s="121"/>
      <c r="D41" s="122"/>
    </row>
    <row r="42" s="150" customFormat="1" ht="36" customHeight="1" spans="1:4">
      <c r="A42" s="109" t="s">
        <v>1535</v>
      </c>
      <c r="B42" s="147"/>
      <c r="C42" s="110"/>
      <c r="D42" s="112"/>
    </row>
    <row r="43" s="150" customFormat="1" ht="36" customHeight="1" spans="1:4">
      <c r="A43" s="120" t="s">
        <v>1536</v>
      </c>
      <c r="B43" s="148"/>
      <c r="C43" s="148"/>
      <c r="D43" s="122"/>
    </row>
    <row r="44" s="150" customFormat="1" ht="36" customHeight="1" spans="1:4">
      <c r="A44" s="124" t="s">
        <v>1537</v>
      </c>
      <c r="B44" s="110"/>
      <c r="C44" s="110"/>
      <c r="D44" s="112"/>
    </row>
    <row r="45" s="150" customFormat="1" ht="36" customHeight="1" spans="1:4">
      <c r="A45" s="149" t="s">
        <v>1538</v>
      </c>
      <c r="B45" s="106"/>
      <c r="C45" s="106"/>
      <c r="D45" s="108"/>
    </row>
    <row r="46" s="150" customFormat="1" ht="36" customHeight="1" spans="1:4">
      <c r="A46" s="124" t="s">
        <v>1539</v>
      </c>
      <c r="B46" s="110"/>
      <c r="C46" s="110"/>
      <c r="D46" s="112"/>
    </row>
    <row r="47" s="150" customFormat="1" ht="36" customHeight="1" spans="1:4">
      <c r="A47" s="149" t="s">
        <v>1540</v>
      </c>
      <c r="B47" s="110"/>
      <c r="C47" s="110"/>
      <c r="D47" s="112"/>
    </row>
    <row r="48" s="150" customFormat="1" ht="36" customHeight="1" spans="1:4">
      <c r="A48" s="124" t="s">
        <v>1541</v>
      </c>
      <c r="B48" s="145"/>
      <c r="C48" s="145"/>
      <c r="D48" s="112"/>
    </row>
    <row r="49" s="150" customFormat="1" ht="36" customHeight="1" spans="1:4">
      <c r="A49" s="126" t="s">
        <v>1542</v>
      </c>
      <c r="B49" s="106"/>
      <c r="C49" s="106"/>
      <c r="D49" s="108"/>
    </row>
  </sheetData>
  <mergeCells count="2">
    <mergeCell ref="A1:D1"/>
    <mergeCell ref="A2:D2"/>
  </mergeCells>
  <conditionalFormatting sqref="B10:C12 E33:F43 B14:C14 B29:C31 E5:F31 B33:C39 B21:C23 B25:C27 B19:C19 C8">
    <cfRule type="cellIs" dxfId="3" priority="1" stopIfTrue="1" operator="lessThanOrEqual">
      <formula>-1</formula>
    </cfRule>
  </conditionalFormatting>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B8" sqref="B8"/>
    </sheetView>
  </sheetViews>
  <sheetFormatPr defaultColWidth="9" defaultRowHeight="14.25" outlineLevelCol="3"/>
  <cols>
    <col min="1" max="1" width="50.7583333333333" style="150" customWidth="1"/>
    <col min="2" max="4" width="21.625" style="150" customWidth="1"/>
    <col min="5" max="16384" width="9" style="150"/>
  </cols>
  <sheetData>
    <row r="1" s="150" customFormat="1" ht="45" customHeight="1" spans="1:4">
      <c r="A1" s="152" t="s">
        <v>28</v>
      </c>
      <c r="B1" s="152"/>
      <c r="C1" s="152"/>
      <c r="D1" s="152"/>
    </row>
    <row r="2" s="150" customFormat="1" ht="20" customHeight="1" spans="1:4">
      <c r="A2" s="153" t="s">
        <v>1519</v>
      </c>
      <c r="B2" s="153"/>
      <c r="C2" s="153"/>
      <c r="D2" s="153"/>
    </row>
    <row r="3" s="150" customFormat="1" ht="20.1" customHeight="1" spans="1:4">
      <c r="A3" s="154"/>
      <c r="B3" s="155"/>
      <c r="C3" s="156"/>
      <c r="D3" s="157" t="s">
        <v>1543</v>
      </c>
    </row>
    <row r="4" s="150" customFormat="1" ht="45" customHeight="1" spans="1:4">
      <c r="A4" s="135" t="s">
        <v>1544</v>
      </c>
      <c r="B4" s="136" t="s">
        <v>86</v>
      </c>
      <c r="C4" s="158" t="s">
        <v>87</v>
      </c>
      <c r="D4" s="158" t="s">
        <v>88</v>
      </c>
    </row>
    <row r="5" s="150" customFormat="1" ht="36" customHeight="1" spans="1:4">
      <c r="A5" s="105" t="s">
        <v>1545</v>
      </c>
      <c r="B5" s="106"/>
      <c r="C5" s="107"/>
      <c r="D5" s="108"/>
    </row>
    <row r="6" s="150" customFormat="1" ht="36" customHeight="1" spans="1:4">
      <c r="A6" s="109" t="s">
        <v>1546</v>
      </c>
      <c r="B6" s="110"/>
      <c r="C6" s="111"/>
      <c r="D6" s="112"/>
    </row>
    <row r="7" s="151" customFormat="1" ht="36" customHeight="1" spans="1:4">
      <c r="A7" s="113" t="s">
        <v>1547</v>
      </c>
      <c r="B7" s="114"/>
      <c r="C7" s="114"/>
      <c r="D7" s="112"/>
    </row>
    <row r="8" s="150" customFormat="1" ht="36" customHeight="1" spans="1:4">
      <c r="A8" s="105" t="s">
        <v>1548</v>
      </c>
      <c r="B8" s="115"/>
      <c r="C8" s="115"/>
      <c r="D8" s="108"/>
    </row>
    <row r="9" s="150" customFormat="1" ht="36" customHeight="1" spans="1:4">
      <c r="A9" s="109" t="s">
        <v>1546</v>
      </c>
      <c r="B9" s="114"/>
      <c r="C9" s="114"/>
      <c r="D9" s="112"/>
    </row>
    <row r="10" s="150" customFormat="1" ht="36" customHeight="1" spans="1:4">
      <c r="A10" s="113" t="s">
        <v>1547</v>
      </c>
      <c r="B10" s="114"/>
      <c r="C10" s="114"/>
      <c r="D10" s="112"/>
    </row>
    <row r="11" s="150" customFormat="1" ht="36" customHeight="1" spans="1:4">
      <c r="A11" s="105" t="s">
        <v>1549</v>
      </c>
      <c r="B11" s="106"/>
      <c r="C11" s="107"/>
      <c r="D11" s="108"/>
    </row>
    <row r="12" s="150" customFormat="1" ht="36" customHeight="1" spans="1:4">
      <c r="A12" s="109" t="s">
        <v>1546</v>
      </c>
      <c r="B12" s="110"/>
      <c r="C12" s="116"/>
      <c r="D12" s="112"/>
    </row>
    <row r="13" s="150" customFormat="1" ht="36" customHeight="1" spans="1:4">
      <c r="A13" s="113" t="s">
        <v>1547</v>
      </c>
      <c r="B13" s="114"/>
      <c r="C13" s="114"/>
      <c r="D13" s="112"/>
    </row>
    <row r="14" s="150" customFormat="1" ht="36" customHeight="1" spans="1:4">
      <c r="A14" s="105" t="s">
        <v>1550</v>
      </c>
      <c r="B14" s="115"/>
      <c r="C14" s="115"/>
      <c r="D14" s="108"/>
    </row>
    <row r="15" s="150" customFormat="1" ht="36" customHeight="1" spans="1:4">
      <c r="A15" s="109" t="s">
        <v>1546</v>
      </c>
      <c r="B15" s="114"/>
      <c r="C15" s="114"/>
      <c r="D15" s="112"/>
    </row>
    <row r="16" s="150" customFormat="1" ht="36" customHeight="1" spans="1:4">
      <c r="A16" s="113" t="s">
        <v>1547</v>
      </c>
      <c r="B16" s="114"/>
      <c r="C16" s="114"/>
      <c r="D16" s="112"/>
    </row>
    <row r="17" s="150" customFormat="1" ht="36" customHeight="1" spans="1:4">
      <c r="A17" s="105" t="s">
        <v>1551</v>
      </c>
      <c r="B17" s="115"/>
      <c r="C17" s="115"/>
      <c r="D17" s="108"/>
    </row>
    <row r="18" s="150" customFormat="1" ht="36" customHeight="1" spans="1:4">
      <c r="A18" s="109" t="s">
        <v>1546</v>
      </c>
      <c r="B18" s="114"/>
      <c r="C18" s="114"/>
      <c r="D18" s="112"/>
    </row>
    <row r="19" s="150" customFormat="1" ht="36" customHeight="1" spans="1:4">
      <c r="A19" s="113" t="s">
        <v>1547</v>
      </c>
      <c r="B19" s="114"/>
      <c r="C19" s="114"/>
      <c r="D19" s="112"/>
    </row>
    <row r="20" s="150" customFormat="1" ht="36" customHeight="1" spans="1:4">
      <c r="A20" s="105" t="s">
        <v>1552</v>
      </c>
      <c r="B20" s="115"/>
      <c r="C20" s="115"/>
      <c r="D20" s="108"/>
    </row>
    <row r="21" s="150" customFormat="1" ht="36" customHeight="1" spans="1:4">
      <c r="A21" s="109" t="s">
        <v>1546</v>
      </c>
      <c r="B21" s="114"/>
      <c r="C21" s="114"/>
      <c r="D21" s="112"/>
    </row>
    <row r="22" s="150" customFormat="1" ht="36" customHeight="1" spans="1:4">
      <c r="A22" s="113" t="s">
        <v>1547</v>
      </c>
      <c r="B22" s="114"/>
      <c r="C22" s="117"/>
      <c r="D22" s="112"/>
    </row>
    <row r="23" s="150" customFormat="1" ht="36" customHeight="1" spans="1:4">
      <c r="A23" s="105" t="s">
        <v>1553</v>
      </c>
      <c r="B23" s="115"/>
      <c r="C23" s="115"/>
      <c r="D23" s="108"/>
    </row>
    <row r="24" s="150" customFormat="1" ht="36" customHeight="1" spans="1:4">
      <c r="A24" s="109" t="s">
        <v>1546</v>
      </c>
      <c r="B24" s="114"/>
      <c r="C24" s="114"/>
      <c r="D24" s="112"/>
    </row>
    <row r="25" s="150" customFormat="1" ht="36" customHeight="1" spans="1:4">
      <c r="A25" s="113" t="s">
        <v>1547</v>
      </c>
      <c r="B25" s="114"/>
      <c r="C25" s="114"/>
      <c r="D25" s="112"/>
    </row>
    <row r="26" s="150" customFormat="1" ht="36" customHeight="1" spans="1:4">
      <c r="A26" s="118" t="s">
        <v>1554</v>
      </c>
      <c r="B26" s="115"/>
      <c r="C26" s="115"/>
      <c r="D26" s="108"/>
    </row>
    <row r="27" s="150" customFormat="1" ht="36" customHeight="1" spans="1:4">
      <c r="A27" s="120" t="s">
        <v>1546</v>
      </c>
      <c r="B27" s="121"/>
      <c r="C27" s="121"/>
      <c r="D27" s="122"/>
    </row>
    <row r="28" s="150" customFormat="1" ht="36" customHeight="1" spans="1:4">
      <c r="A28" s="113" t="s">
        <v>1547</v>
      </c>
      <c r="B28" s="110"/>
      <c r="C28" s="110"/>
      <c r="D28" s="112"/>
    </row>
    <row r="29" s="150" customFormat="1" ht="36" customHeight="1" spans="1:4">
      <c r="A29" s="123" t="s">
        <v>1555</v>
      </c>
      <c r="B29" s="107"/>
      <c r="C29" s="107"/>
      <c r="D29" s="108"/>
    </row>
    <row r="30" s="150" customFormat="1" ht="36" customHeight="1" spans="1:4">
      <c r="A30" s="124" t="s">
        <v>1556</v>
      </c>
      <c r="B30" s="110"/>
      <c r="C30" s="110"/>
      <c r="D30" s="112"/>
    </row>
    <row r="31" s="150" customFormat="1" ht="36" customHeight="1" spans="1:4">
      <c r="A31" s="113" t="s">
        <v>1557</v>
      </c>
      <c r="B31" s="110"/>
      <c r="C31" s="110"/>
      <c r="D31" s="112"/>
    </row>
    <row r="32" s="150" customFormat="1" ht="36" customHeight="1" spans="1:4">
      <c r="A32" s="113" t="s">
        <v>1558</v>
      </c>
      <c r="B32" s="125"/>
      <c r="C32" s="110"/>
      <c r="D32" s="112"/>
    </row>
    <row r="33" s="150" customFormat="1" ht="36" customHeight="1" spans="1:4">
      <c r="A33" s="123" t="s">
        <v>1559</v>
      </c>
      <c r="B33" s="125"/>
      <c r="C33" s="110"/>
      <c r="D33" s="112"/>
    </row>
    <row r="34" s="150" customFormat="1" ht="36" customHeight="1" spans="1:4">
      <c r="A34" s="126" t="s">
        <v>1198</v>
      </c>
      <c r="B34" s="106"/>
      <c r="C34" s="106"/>
      <c r="D34" s="112"/>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zoomScale="90" zoomScaleNormal="90" workbookViewId="0">
      <pane ySplit="3" topLeftCell="A22" activePane="bottomLeft" state="frozen"/>
      <selection/>
      <selection pane="bottomLeft" activeCell="D30" sqref="D30"/>
    </sheetView>
  </sheetViews>
  <sheetFormatPr defaultColWidth="9" defaultRowHeight="14.25" outlineLevelCol="3"/>
  <cols>
    <col min="1" max="1" width="50.7583333333333" style="168" customWidth="1"/>
    <col min="2" max="4" width="21.625" style="168" customWidth="1"/>
    <col min="5" max="16384" width="9" style="186"/>
  </cols>
  <sheetData>
    <row r="1" ht="45" customHeight="1" spans="1:4">
      <c r="A1" s="294" t="s">
        <v>2</v>
      </c>
      <c r="B1" s="294"/>
      <c r="C1" s="294"/>
      <c r="D1" s="294"/>
    </row>
    <row r="2" ht="18.95" customHeight="1" spans="1:4">
      <c r="A2" s="253"/>
      <c r="B2" s="254"/>
      <c r="D2" s="375" t="s">
        <v>84</v>
      </c>
    </row>
    <row r="3" s="414" customFormat="1" ht="45" customHeight="1" spans="1:4">
      <c r="A3" s="295" t="s">
        <v>85</v>
      </c>
      <c r="B3" s="190" t="s">
        <v>86</v>
      </c>
      <c r="C3" s="190" t="s">
        <v>87</v>
      </c>
      <c r="D3" s="426" t="s">
        <v>88</v>
      </c>
    </row>
    <row r="4" ht="36" customHeight="1" spans="1:4">
      <c r="A4" s="418" t="s">
        <v>89</v>
      </c>
      <c r="B4" s="427">
        <v>37472</v>
      </c>
      <c r="C4" s="405">
        <v>46356</v>
      </c>
      <c r="D4" s="297">
        <f t="shared" ref="D4:D28" si="0">IFERROR((C4/B4-1)*100,"")</f>
        <v>23.7083689154569</v>
      </c>
    </row>
    <row r="5" ht="36" customHeight="1" spans="1:4">
      <c r="A5" s="418" t="s">
        <v>90</v>
      </c>
      <c r="B5" s="428"/>
      <c r="C5" s="405">
        <v>0</v>
      </c>
      <c r="D5" s="297" t="str">
        <f t="shared" si="0"/>
        <v/>
      </c>
    </row>
    <row r="6" ht="36" customHeight="1" spans="1:4">
      <c r="A6" s="418" t="s">
        <v>91</v>
      </c>
      <c r="B6" s="428">
        <v>846</v>
      </c>
      <c r="C6" s="405">
        <v>725</v>
      </c>
      <c r="D6" s="297">
        <f t="shared" si="0"/>
        <v>-14.3026004728132</v>
      </c>
    </row>
    <row r="7" ht="36" customHeight="1" spans="1:4">
      <c r="A7" s="418" t="s">
        <v>92</v>
      </c>
      <c r="B7" s="405">
        <v>27903</v>
      </c>
      <c r="C7" s="405">
        <v>28518</v>
      </c>
      <c r="D7" s="297">
        <f t="shared" si="0"/>
        <v>2.20406407913127</v>
      </c>
    </row>
    <row r="8" ht="36" customHeight="1" spans="1:4">
      <c r="A8" s="418" t="s">
        <v>93</v>
      </c>
      <c r="B8" s="405">
        <v>96420</v>
      </c>
      <c r="C8" s="405">
        <v>94518</v>
      </c>
      <c r="D8" s="297">
        <f t="shared" si="0"/>
        <v>-1.97261978842563</v>
      </c>
    </row>
    <row r="9" ht="36" customHeight="1" spans="1:4">
      <c r="A9" s="418" t="s">
        <v>94</v>
      </c>
      <c r="B9" s="405">
        <v>385</v>
      </c>
      <c r="C9" s="405">
        <v>347</v>
      </c>
      <c r="D9" s="297">
        <f t="shared" si="0"/>
        <v>-9.87012987012987</v>
      </c>
    </row>
    <row r="10" ht="36" customHeight="1" spans="1:4">
      <c r="A10" s="418" t="s">
        <v>95</v>
      </c>
      <c r="B10" s="405">
        <v>4522</v>
      </c>
      <c r="C10" s="405">
        <v>2668</v>
      </c>
      <c r="D10" s="297">
        <f t="shared" si="0"/>
        <v>-40.999557717824</v>
      </c>
    </row>
    <row r="11" ht="36" customHeight="1" spans="1:4">
      <c r="A11" s="418" t="s">
        <v>96</v>
      </c>
      <c r="B11" s="405">
        <v>59081</v>
      </c>
      <c r="C11" s="405">
        <v>65435</v>
      </c>
      <c r="D11" s="297">
        <f t="shared" si="0"/>
        <v>10.7547265618388</v>
      </c>
    </row>
    <row r="12" ht="36" customHeight="1" spans="1:4">
      <c r="A12" s="418" t="s">
        <v>97</v>
      </c>
      <c r="B12" s="405">
        <v>40708</v>
      </c>
      <c r="C12" s="405">
        <v>50287</v>
      </c>
      <c r="D12" s="297">
        <f t="shared" si="0"/>
        <v>23.5310012773902</v>
      </c>
    </row>
    <row r="13" ht="36" customHeight="1" spans="1:4">
      <c r="A13" s="418" t="s">
        <v>98</v>
      </c>
      <c r="B13" s="405">
        <v>5001</v>
      </c>
      <c r="C13" s="405">
        <v>2756</v>
      </c>
      <c r="D13" s="297">
        <f t="shared" si="0"/>
        <v>-44.8910217956409</v>
      </c>
    </row>
    <row r="14" ht="36" customHeight="1" spans="1:4">
      <c r="A14" s="418" t="s">
        <v>99</v>
      </c>
      <c r="B14" s="405">
        <v>89364</v>
      </c>
      <c r="C14" s="405">
        <v>33457</v>
      </c>
      <c r="D14" s="297">
        <f t="shared" si="0"/>
        <v>-62.5609865270131</v>
      </c>
    </row>
    <row r="15" ht="36" customHeight="1" spans="1:4">
      <c r="A15" s="418" t="s">
        <v>100</v>
      </c>
      <c r="B15" s="405">
        <v>49471</v>
      </c>
      <c r="C15" s="405">
        <v>41699</v>
      </c>
      <c r="D15" s="297">
        <f t="shared" si="0"/>
        <v>-15.7102140648056</v>
      </c>
    </row>
    <row r="16" ht="36" customHeight="1" spans="1:4">
      <c r="A16" s="418" t="s">
        <v>101</v>
      </c>
      <c r="B16" s="405">
        <v>26032</v>
      </c>
      <c r="C16" s="405">
        <v>2782</v>
      </c>
      <c r="D16" s="297">
        <f t="shared" si="0"/>
        <v>-89.3131530424093</v>
      </c>
    </row>
    <row r="17" ht="36" customHeight="1" spans="1:4">
      <c r="A17" s="422" t="s">
        <v>102</v>
      </c>
      <c r="B17" s="405">
        <v>52504</v>
      </c>
      <c r="C17" s="405">
        <v>12220</v>
      </c>
      <c r="D17" s="297">
        <f t="shared" si="0"/>
        <v>-76.7255828127381</v>
      </c>
    </row>
    <row r="18" ht="36" customHeight="1" spans="1:4">
      <c r="A18" s="418" t="s">
        <v>103</v>
      </c>
      <c r="B18" s="405">
        <v>13606</v>
      </c>
      <c r="C18" s="405">
        <v>5257</v>
      </c>
      <c r="D18" s="297">
        <f t="shared" si="0"/>
        <v>-61.3626341320006</v>
      </c>
    </row>
    <row r="19" ht="36" customHeight="1" spans="1:4">
      <c r="A19" s="418" t="s">
        <v>104</v>
      </c>
      <c r="B19" s="407"/>
      <c r="C19" s="407">
        <v>0</v>
      </c>
      <c r="D19" s="297" t="str">
        <f t="shared" si="0"/>
        <v/>
      </c>
    </row>
    <row r="20" ht="36" customHeight="1" spans="1:4">
      <c r="A20" s="418" t="s">
        <v>105</v>
      </c>
      <c r="B20" s="407"/>
      <c r="C20" s="407">
        <v>0</v>
      </c>
      <c r="D20" s="297" t="str">
        <f t="shared" si="0"/>
        <v/>
      </c>
    </row>
    <row r="21" ht="36" customHeight="1" spans="1:4">
      <c r="A21" s="418" t="s">
        <v>106</v>
      </c>
      <c r="B21" s="405">
        <v>2156</v>
      </c>
      <c r="C21" s="405">
        <v>1999</v>
      </c>
      <c r="D21" s="297">
        <f t="shared" si="0"/>
        <v>-7.28200371057514</v>
      </c>
    </row>
    <row r="22" ht="36" customHeight="1" spans="1:4">
      <c r="A22" s="418" t="s">
        <v>107</v>
      </c>
      <c r="B22" s="405">
        <v>28813</v>
      </c>
      <c r="C22" s="405">
        <v>22702</v>
      </c>
      <c r="D22" s="297">
        <f t="shared" si="0"/>
        <v>-21.2091764134245</v>
      </c>
    </row>
    <row r="23" ht="36" customHeight="1" spans="1:4">
      <c r="A23" s="418" t="s">
        <v>108</v>
      </c>
      <c r="B23" s="428">
        <v>606</v>
      </c>
      <c r="C23" s="405">
        <v>635</v>
      </c>
      <c r="D23" s="297">
        <f t="shared" si="0"/>
        <v>4.78547854785478</v>
      </c>
    </row>
    <row r="24" ht="36" customHeight="1" spans="1:4">
      <c r="A24" s="429" t="s">
        <v>109</v>
      </c>
      <c r="B24" s="405">
        <v>6532</v>
      </c>
      <c r="C24" s="405">
        <v>5236</v>
      </c>
      <c r="D24" s="297">
        <f t="shared" si="0"/>
        <v>-19.8407838334354</v>
      </c>
    </row>
    <row r="25" ht="36" customHeight="1" spans="1:4">
      <c r="A25" s="418" t="s">
        <v>110</v>
      </c>
      <c r="B25" s="428"/>
      <c r="C25" s="405">
        <v>7000</v>
      </c>
      <c r="D25" s="297" t="str">
        <f t="shared" si="0"/>
        <v/>
      </c>
    </row>
    <row r="26" ht="36" customHeight="1" spans="1:4">
      <c r="A26" s="422" t="s">
        <v>111</v>
      </c>
      <c r="B26" s="405">
        <v>38658</v>
      </c>
      <c r="C26" s="405">
        <v>36643</v>
      </c>
      <c r="D26" s="297">
        <f t="shared" si="0"/>
        <v>-5.21237518754204</v>
      </c>
    </row>
    <row r="27" ht="36" customHeight="1" spans="1:4">
      <c r="A27" s="430" t="s">
        <v>112</v>
      </c>
      <c r="B27" s="428">
        <v>141</v>
      </c>
      <c r="C27" s="428">
        <v>111</v>
      </c>
      <c r="D27" s="297">
        <f t="shared" si="0"/>
        <v>-21.2765957446808</v>
      </c>
    </row>
    <row r="28" ht="36" customHeight="1" spans="1:4">
      <c r="A28" s="430" t="s">
        <v>113</v>
      </c>
      <c r="B28" s="428"/>
      <c r="C28" s="405">
        <v>32776</v>
      </c>
      <c r="D28" s="297" t="str">
        <f t="shared" si="0"/>
        <v/>
      </c>
    </row>
    <row r="29" ht="36" customHeight="1" spans="1:4">
      <c r="A29" s="424"/>
      <c r="B29" s="407"/>
      <c r="C29" s="407"/>
      <c r="D29" s="297" t="str">
        <f t="shared" ref="D29:D40" si="1">IFERROR((C29/B29-1)*100,"")</f>
        <v/>
      </c>
    </row>
    <row r="30" s="425" customFormat="1" ht="36" customHeight="1" spans="1:4">
      <c r="A30" s="424" t="s">
        <v>114</v>
      </c>
      <c r="B30" s="404">
        <f>SUM(B4:B29)</f>
        <v>580221</v>
      </c>
      <c r="C30" s="404">
        <f>SUM(C4:C29)</f>
        <v>494127</v>
      </c>
      <c r="D30" s="270">
        <f t="shared" si="1"/>
        <v>-14.83813926073</v>
      </c>
    </row>
    <row r="31" s="425" customFormat="1" ht="36" customHeight="1" spans="1:4">
      <c r="A31" s="431" t="s">
        <v>115</v>
      </c>
      <c r="B31" s="404">
        <v>166665</v>
      </c>
      <c r="C31" s="404">
        <v>112300</v>
      </c>
      <c r="D31" s="270">
        <f t="shared" si="1"/>
        <v>-32.6193261932619</v>
      </c>
    </row>
    <row r="32" s="425" customFormat="1" ht="36" customHeight="1" spans="1:4">
      <c r="A32" s="417" t="s">
        <v>116</v>
      </c>
      <c r="B32" s="404">
        <f>B33+B34+B35+B36+B37+B38+B39</f>
        <v>137229</v>
      </c>
      <c r="C32" s="404">
        <f>C33+C34+C35+C36+C37+C38+C39</f>
        <v>110735</v>
      </c>
      <c r="D32" s="270">
        <f t="shared" si="1"/>
        <v>-19.3064148248548</v>
      </c>
    </row>
    <row r="33" ht="36" customHeight="1" spans="1:4">
      <c r="A33" s="418" t="s">
        <v>117</v>
      </c>
      <c r="B33" s="407"/>
      <c r="C33" s="407"/>
      <c r="D33" s="297" t="str">
        <f t="shared" si="1"/>
        <v/>
      </c>
    </row>
    <row r="34" ht="36" customHeight="1" spans="1:4">
      <c r="A34" s="418" t="s">
        <v>118</v>
      </c>
      <c r="B34" s="407"/>
      <c r="C34" s="407"/>
      <c r="D34" s="297" t="str">
        <f t="shared" si="1"/>
        <v/>
      </c>
    </row>
    <row r="35" ht="36" customHeight="1" spans="1:4">
      <c r="A35" s="418" t="s">
        <v>119</v>
      </c>
      <c r="B35" s="407"/>
      <c r="C35" s="407"/>
      <c r="D35" s="297" t="str">
        <f t="shared" si="1"/>
        <v/>
      </c>
    </row>
    <row r="36" ht="36" customHeight="1" spans="1:4">
      <c r="A36" s="418" t="s">
        <v>120</v>
      </c>
      <c r="B36" s="407">
        <v>104358</v>
      </c>
      <c r="C36" s="407">
        <v>110735</v>
      </c>
      <c r="D36" s="297">
        <f t="shared" si="1"/>
        <v>6.11069587381896</v>
      </c>
    </row>
    <row r="37" ht="36" customHeight="1" spans="1:4">
      <c r="A37" s="418" t="s">
        <v>121</v>
      </c>
      <c r="B37" s="407"/>
      <c r="C37" s="407"/>
      <c r="D37" s="297" t="str">
        <f t="shared" si="1"/>
        <v/>
      </c>
    </row>
    <row r="38" ht="36" customHeight="1" spans="1:4">
      <c r="A38" s="418" t="s">
        <v>122</v>
      </c>
      <c r="B38" s="407">
        <v>17517</v>
      </c>
      <c r="C38" s="407"/>
      <c r="D38" s="297">
        <f t="shared" si="1"/>
        <v>-100</v>
      </c>
    </row>
    <row r="39" ht="36" customHeight="1" spans="1:4">
      <c r="A39" s="418" t="s">
        <v>123</v>
      </c>
      <c r="B39" s="407">
        <v>15354</v>
      </c>
      <c r="C39" s="407"/>
      <c r="D39" s="297">
        <f t="shared" si="1"/>
        <v>-100</v>
      </c>
    </row>
    <row r="40" ht="36" customHeight="1" spans="1:4">
      <c r="A40" s="424" t="s">
        <v>124</v>
      </c>
      <c r="B40" s="404">
        <f>B30+B31+B32</f>
        <v>884115</v>
      </c>
      <c r="C40" s="404">
        <f>C30+C31+C32</f>
        <v>717162</v>
      </c>
      <c r="D40" s="270">
        <f t="shared" si="1"/>
        <v>-18.883629392104</v>
      </c>
    </row>
  </sheetData>
  <mergeCells count="1">
    <mergeCell ref="A1:D1"/>
  </mergeCells>
  <conditionalFormatting sqref="C34:C39 D2">
    <cfRule type="cellIs" dxfId="0" priority="28" stopIfTrue="1" operator="lessThanOrEqual">
      <formula>-1</formula>
    </cfRule>
  </conditionalFormatting>
  <conditionalFormatting sqref="A29:B30 C30">
    <cfRule type="expression" dxfId="2"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B8" sqref="B8"/>
    </sheetView>
  </sheetViews>
  <sheetFormatPr defaultColWidth="9" defaultRowHeight="14.25" outlineLevelCol="7"/>
  <cols>
    <col min="1" max="1" width="50.7583333333333" style="127" customWidth="1"/>
    <col min="2" max="4" width="21.625" style="127" customWidth="1"/>
    <col min="5" max="16384" width="9" style="127"/>
  </cols>
  <sheetData>
    <row r="1" s="127" customFormat="1" ht="45" customHeight="1" spans="1:4">
      <c r="A1" s="129" t="s">
        <v>29</v>
      </c>
      <c r="B1" s="129"/>
      <c r="C1" s="129"/>
      <c r="D1" s="129"/>
    </row>
    <row r="2" s="127" customFormat="1" ht="24" customHeight="1" spans="1:4">
      <c r="A2" s="130" t="s">
        <v>1519</v>
      </c>
      <c r="B2" s="130"/>
      <c r="C2" s="130"/>
      <c r="D2" s="130"/>
    </row>
    <row r="3" s="127" customFormat="1" ht="20.1" customHeight="1" spans="1:4">
      <c r="A3" s="131"/>
      <c r="B3" s="132"/>
      <c r="C3" s="133"/>
      <c r="D3" s="134" t="s">
        <v>84</v>
      </c>
    </row>
    <row r="4" s="127" customFormat="1" ht="45" customHeight="1" spans="1:4">
      <c r="A4" s="135" t="s">
        <v>85</v>
      </c>
      <c r="B4" s="136" t="s">
        <v>86</v>
      </c>
      <c r="C4" s="136" t="s">
        <v>87</v>
      </c>
      <c r="D4" s="136" t="s">
        <v>88</v>
      </c>
    </row>
    <row r="5" s="127" customFormat="1" ht="36" customHeight="1" spans="1:4">
      <c r="A5" s="137" t="s">
        <v>1520</v>
      </c>
      <c r="B5" s="138"/>
      <c r="C5" s="139"/>
      <c r="D5" s="140"/>
    </row>
    <row r="6" s="127" customFormat="1" ht="36" customHeight="1" spans="1:4">
      <c r="A6" s="141" t="s">
        <v>1521</v>
      </c>
      <c r="B6" s="142"/>
      <c r="C6" s="143"/>
      <c r="D6" s="144"/>
    </row>
    <row r="7" s="127" customFormat="1" ht="36" customHeight="1" spans="1:4">
      <c r="A7" s="141" t="s">
        <v>1522</v>
      </c>
      <c r="B7" s="145"/>
      <c r="C7" s="143"/>
      <c r="D7" s="112"/>
    </row>
    <row r="8" s="128" customFormat="1" ht="36" customHeight="1" spans="1:4">
      <c r="A8" s="141" t="s">
        <v>1523</v>
      </c>
      <c r="B8" s="145"/>
      <c r="C8" s="114"/>
      <c r="D8" s="112"/>
    </row>
    <row r="9" s="128" customFormat="1" ht="36" customHeight="1" spans="1:4">
      <c r="A9" s="141" t="s">
        <v>1524</v>
      </c>
      <c r="B9" s="114"/>
      <c r="C9" s="114"/>
      <c r="D9" s="112"/>
    </row>
    <row r="10" s="128" customFormat="1" ht="36" customHeight="1" spans="1:4">
      <c r="A10" s="137" t="s">
        <v>1525</v>
      </c>
      <c r="B10" s="115"/>
      <c r="C10" s="115"/>
      <c r="D10" s="108"/>
    </row>
    <row r="11" s="128" customFormat="1" ht="36" customHeight="1" spans="1:4">
      <c r="A11" s="141" t="s">
        <v>1521</v>
      </c>
      <c r="B11" s="114"/>
      <c r="C11" s="114"/>
      <c r="D11" s="112"/>
    </row>
    <row r="12" s="128" customFormat="1" ht="36" customHeight="1" spans="1:4">
      <c r="A12" s="141" t="s">
        <v>1522</v>
      </c>
      <c r="B12" s="114"/>
      <c r="C12" s="114"/>
      <c r="D12" s="112"/>
    </row>
    <row r="13" s="128" customFormat="1" ht="36" customHeight="1" spans="1:4">
      <c r="A13" s="141" t="s">
        <v>1523</v>
      </c>
      <c r="B13" s="114"/>
      <c r="C13" s="114"/>
      <c r="D13" s="112"/>
    </row>
    <row r="14" s="127" customFormat="1" ht="36" customHeight="1" spans="1:4">
      <c r="A14" s="141" t="s">
        <v>1526</v>
      </c>
      <c r="B14" s="114"/>
      <c r="C14" s="114"/>
      <c r="D14" s="112"/>
    </row>
    <row r="15" s="127" customFormat="1" ht="36" customHeight="1" spans="1:4">
      <c r="A15" s="137" t="s">
        <v>1527</v>
      </c>
      <c r="B15" s="106"/>
      <c r="C15" s="139"/>
      <c r="D15" s="108"/>
    </row>
    <row r="16" s="127" customFormat="1" ht="36" customHeight="1" spans="1:4">
      <c r="A16" s="141" t="s">
        <v>1521</v>
      </c>
      <c r="B16" s="110"/>
      <c r="C16" s="143"/>
      <c r="D16" s="112"/>
    </row>
    <row r="17" s="127" customFormat="1" ht="36" customHeight="1" spans="1:4">
      <c r="A17" s="141" t="s">
        <v>1522</v>
      </c>
      <c r="B17" s="110"/>
      <c r="C17" s="143"/>
      <c r="D17" s="112"/>
    </row>
    <row r="18" s="127" customFormat="1" ht="36" customHeight="1" spans="1:4">
      <c r="A18" s="141" t="s">
        <v>1523</v>
      </c>
      <c r="B18" s="110"/>
      <c r="C18" s="143"/>
      <c r="D18" s="112"/>
    </row>
    <row r="19" s="127" customFormat="1" ht="36" customHeight="1" spans="1:4">
      <c r="A19" s="141" t="s">
        <v>1526</v>
      </c>
      <c r="B19" s="114"/>
      <c r="C19" s="114"/>
      <c r="D19" s="112"/>
    </row>
    <row r="20" s="127" customFormat="1" ht="36" customHeight="1" spans="1:4">
      <c r="A20" s="137" t="s">
        <v>1528</v>
      </c>
      <c r="B20" s="115"/>
      <c r="C20" s="115"/>
      <c r="D20" s="108"/>
    </row>
    <row r="21" s="127" customFormat="1" ht="36" customHeight="1" spans="1:4">
      <c r="A21" s="141" t="s">
        <v>1521</v>
      </c>
      <c r="B21" s="114"/>
      <c r="C21" s="114"/>
      <c r="D21" s="112"/>
    </row>
    <row r="22" s="127" customFormat="1" ht="36" customHeight="1" spans="1:4">
      <c r="A22" s="141" t="s">
        <v>1522</v>
      </c>
      <c r="B22" s="114"/>
      <c r="C22" s="114"/>
      <c r="D22" s="112"/>
    </row>
    <row r="23" s="127" customFormat="1" ht="36" customHeight="1" spans="1:4">
      <c r="A23" s="146" t="s">
        <v>1529</v>
      </c>
      <c r="B23" s="114"/>
      <c r="C23" s="114"/>
      <c r="D23" s="112"/>
    </row>
    <row r="24" s="127" customFormat="1" ht="36" customHeight="1" spans="1:4">
      <c r="A24" s="141" t="s">
        <v>1526</v>
      </c>
      <c r="B24" s="114"/>
      <c r="C24" s="114"/>
      <c r="D24" s="112"/>
    </row>
    <row r="25" s="127" customFormat="1" ht="36" customHeight="1" spans="1:4">
      <c r="A25" s="137" t="s">
        <v>1530</v>
      </c>
      <c r="B25" s="115"/>
      <c r="C25" s="115"/>
      <c r="D25" s="108"/>
    </row>
    <row r="26" s="127" customFormat="1" ht="36" customHeight="1" spans="1:4">
      <c r="A26" s="141" t="s">
        <v>1521</v>
      </c>
      <c r="B26" s="114"/>
      <c r="C26" s="114"/>
      <c r="D26" s="112"/>
    </row>
    <row r="27" s="127" customFormat="1" ht="36" customHeight="1" spans="1:4">
      <c r="A27" s="141" t="s">
        <v>1522</v>
      </c>
      <c r="B27" s="114"/>
      <c r="C27" s="114"/>
      <c r="D27" s="112"/>
    </row>
    <row r="28" s="127" customFormat="1" ht="36" customHeight="1" spans="1:4">
      <c r="A28" s="141" t="s">
        <v>1523</v>
      </c>
      <c r="B28" s="114"/>
      <c r="C28" s="114"/>
      <c r="D28" s="112"/>
    </row>
    <row r="29" s="127" customFormat="1" ht="36" customHeight="1" spans="1:4">
      <c r="A29" s="141" t="s">
        <v>1526</v>
      </c>
      <c r="B29" s="114"/>
      <c r="C29" s="114"/>
      <c r="D29" s="112"/>
    </row>
    <row r="30" s="127" customFormat="1" ht="36" customHeight="1" spans="1:4">
      <c r="A30" s="137" t="s">
        <v>1531</v>
      </c>
      <c r="B30" s="115"/>
      <c r="C30" s="115"/>
      <c r="D30" s="108"/>
    </row>
    <row r="31" s="127" customFormat="1" ht="36" customHeight="1" spans="1:4">
      <c r="A31" s="141" t="s">
        <v>1521</v>
      </c>
      <c r="B31" s="114"/>
      <c r="C31" s="114"/>
      <c r="D31" s="112"/>
    </row>
    <row r="32" s="127" customFormat="1" ht="36" customHeight="1" spans="1:4">
      <c r="A32" s="141" t="s">
        <v>1522</v>
      </c>
      <c r="B32" s="114"/>
      <c r="C32" s="114"/>
      <c r="D32" s="112"/>
    </row>
    <row r="33" s="127" customFormat="1" ht="36" customHeight="1" spans="1:4">
      <c r="A33" s="141" t="s">
        <v>1523</v>
      </c>
      <c r="B33" s="114"/>
      <c r="C33" s="114"/>
      <c r="D33" s="112"/>
    </row>
    <row r="34" s="127" customFormat="1" ht="36" customHeight="1" spans="1:4">
      <c r="A34" s="141" t="s">
        <v>1526</v>
      </c>
      <c r="B34" s="114"/>
      <c r="C34" s="114"/>
      <c r="D34" s="112"/>
    </row>
    <row r="35" s="127" customFormat="1" ht="36" customHeight="1" spans="1:4">
      <c r="A35" s="137" t="s">
        <v>1532</v>
      </c>
      <c r="B35" s="115"/>
      <c r="C35" s="115"/>
      <c r="D35" s="108"/>
    </row>
    <row r="36" s="127" customFormat="1" ht="36" customHeight="1" spans="1:4">
      <c r="A36" s="141" t="s">
        <v>1521</v>
      </c>
      <c r="B36" s="114"/>
      <c r="C36" s="114"/>
      <c r="D36" s="112"/>
    </row>
    <row r="37" s="127" customFormat="1" ht="36" customHeight="1" spans="1:4">
      <c r="A37" s="141" t="s">
        <v>1522</v>
      </c>
      <c r="B37" s="114"/>
      <c r="C37" s="114"/>
      <c r="D37" s="112"/>
    </row>
    <row r="38" s="127" customFormat="1" ht="36" customHeight="1" spans="1:4">
      <c r="A38" s="141" t="s">
        <v>1523</v>
      </c>
      <c r="B38" s="114"/>
      <c r="C38" s="114"/>
      <c r="D38" s="112"/>
    </row>
    <row r="39" s="127" customFormat="1" ht="36" customHeight="1" spans="1:4">
      <c r="A39" s="141" t="s">
        <v>1526</v>
      </c>
      <c r="B39" s="114"/>
      <c r="C39" s="114"/>
      <c r="D39" s="112"/>
    </row>
    <row r="40" s="127" customFormat="1" ht="36" customHeight="1" spans="1:4">
      <c r="A40" s="118" t="s">
        <v>1533</v>
      </c>
      <c r="B40" s="115"/>
      <c r="C40" s="115"/>
      <c r="D40" s="108"/>
    </row>
    <row r="41" s="127" customFormat="1" ht="36" customHeight="1" spans="1:4">
      <c r="A41" s="109" t="s">
        <v>1534</v>
      </c>
      <c r="B41" s="114"/>
      <c r="C41" s="121"/>
      <c r="D41" s="122"/>
    </row>
    <row r="42" s="127" customFormat="1" ht="36" customHeight="1" spans="1:4">
      <c r="A42" s="109" t="s">
        <v>1535</v>
      </c>
      <c r="B42" s="147"/>
      <c r="C42" s="110"/>
      <c r="D42" s="112"/>
    </row>
    <row r="43" s="127" customFormat="1" ht="36" customHeight="1" spans="1:4">
      <c r="A43" s="120" t="s">
        <v>1536</v>
      </c>
      <c r="B43" s="148"/>
      <c r="C43" s="148"/>
      <c r="D43" s="122"/>
    </row>
    <row r="44" s="127" customFormat="1" ht="18.75" spans="1:8">
      <c r="A44" s="124" t="s">
        <v>1537</v>
      </c>
      <c r="B44" s="110"/>
      <c r="C44" s="110"/>
      <c r="D44" s="112"/>
      <c r="E44" s="119"/>
      <c r="F44" s="119"/>
      <c r="G44" s="119"/>
      <c r="H44" s="119"/>
    </row>
    <row r="45" s="127" customFormat="1" ht="36" customHeight="1" spans="1:4">
      <c r="A45" s="149" t="s">
        <v>1538</v>
      </c>
      <c r="B45" s="106"/>
      <c r="C45" s="106"/>
      <c r="D45" s="108"/>
    </row>
    <row r="46" s="127" customFormat="1" ht="36" customHeight="1" spans="1:4">
      <c r="A46" s="124" t="s">
        <v>1539</v>
      </c>
      <c r="B46" s="110"/>
      <c r="C46" s="110"/>
      <c r="D46" s="112"/>
    </row>
    <row r="47" s="127" customFormat="1" ht="36" customHeight="1" spans="1:4">
      <c r="A47" s="149" t="s">
        <v>1540</v>
      </c>
      <c r="B47" s="110"/>
      <c r="C47" s="110"/>
      <c r="D47" s="112"/>
    </row>
    <row r="48" s="127" customFormat="1" ht="37.5" spans="1:4">
      <c r="A48" s="124" t="s">
        <v>1541</v>
      </c>
      <c r="B48" s="145"/>
      <c r="C48" s="145"/>
      <c r="D48" s="112"/>
    </row>
    <row r="49" s="127" customFormat="1" ht="27" customHeight="1" spans="1:4">
      <c r="A49" s="126" t="s">
        <v>1542</v>
      </c>
      <c r="B49" s="106"/>
      <c r="C49" s="106"/>
      <c r="D49" s="108"/>
    </row>
  </sheetData>
  <mergeCells count="2">
    <mergeCell ref="A1:D1"/>
    <mergeCell ref="A2:D2"/>
  </mergeCells>
  <conditionalFormatting sqref="B10:C12 B14:C14 B29:C31 B33:C39 B21:C23 B25:C27 B19:C19 C8">
    <cfRule type="cellIs" dxfId="3" priority="1" stopIfTrue="1" operator="lessThanOrEqual">
      <formula>-1</formula>
    </cfRule>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9" sqref="A9"/>
    </sheetView>
  </sheetViews>
  <sheetFormatPr defaultColWidth="9" defaultRowHeight="14.25" outlineLevelCol="7"/>
  <cols>
    <col min="1" max="1" width="50.7583333333333" style="94" customWidth="1"/>
    <col min="2" max="3" width="21.625" style="95" customWidth="1"/>
    <col min="4" max="4" width="21.625" style="94" customWidth="1"/>
    <col min="5" max="245" width="9" style="94"/>
    <col min="246" max="246" width="41.625" style="94" customWidth="1"/>
    <col min="247" max="248" width="14.5" style="94" customWidth="1"/>
    <col min="249" max="249" width="13.8833333333333" style="94" customWidth="1"/>
    <col min="250" max="252" width="9" style="94"/>
    <col min="253" max="254" width="10.5" style="94" customWidth="1"/>
    <col min="255" max="501" width="9" style="94"/>
    <col min="502" max="502" width="41.625" style="94" customWidth="1"/>
    <col min="503" max="504" width="14.5" style="94" customWidth="1"/>
    <col min="505" max="505" width="13.8833333333333" style="94" customWidth="1"/>
    <col min="506" max="508" width="9" style="94"/>
    <col min="509" max="510" width="10.5" style="94" customWidth="1"/>
    <col min="511" max="757" width="9" style="94"/>
    <col min="758" max="758" width="41.625" style="94" customWidth="1"/>
    <col min="759" max="760" width="14.5" style="94" customWidth="1"/>
    <col min="761" max="761" width="13.8833333333333" style="94" customWidth="1"/>
    <col min="762" max="764" width="9" style="94"/>
    <col min="765" max="766" width="10.5" style="94" customWidth="1"/>
    <col min="767" max="1013" width="9" style="94"/>
    <col min="1014" max="1014" width="41.625" style="94" customWidth="1"/>
    <col min="1015" max="1016" width="14.5" style="94" customWidth="1"/>
    <col min="1017" max="1017" width="13.8833333333333" style="94" customWidth="1"/>
    <col min="1018" max="1020" width="9" style="94"/>
    <col min="1021" max="1022" width="10.5" style="94" customWidth="1"/>
    <col min="1023" max="1269" width="9" style="94"/>
    <col min="1270" max="1270" width="41.625" style="94" customWidth="1"/>
    <col min="1271" max="1272" width="14.5" style="94" customWidth="1"/>
    <col min="1273" max="1273" width="13.8833333333333" style="94" customWidth="1"/>
    <col min="1274" max="1276" width="9" style="94"/>
    <col min="1277" max="1278" width="10.5" style="94" customWidth="1"/>
    <col min="1279" max="1525" width="9" style="94"/>
    <col min="1526" max="1526" width="41.625" style="94" customWidth="1"/>
    <col min="1527" max="1528" width="14.5" style="94" customWidth="1"/>
    <col min="1529" max="1529" width="13.8833333333333" style="94" customWidth="1"/>
    <col min="1530" max="1532" width="9" style="94"/>
    <col min="1533" max="1534" width="10.5" style="94" customWidth="1"/>
    <col min="1535" max="1781" width="9" style="94"/>
    <col min="1782" max="1782" width="41.625" style="94" customWidth="1"/>
    <col min="1783" max="1784" width="14.5" style="94" customWidth="1"/>
    <col min="1785" max="1785" width="13.8833333333333" style="94" customWidth="1"/>
    <col min="1786" max="1788" width="9" style="94"/>
    <col min="1789" max="1790" width="10.5" style="94" customWidth="1"/>
    <col min="1791" max="2037" width="9" style="94"/>
    <col min="2038" max="2038" width="41.625" style="94" customWidth="1"/>
    <col min="2039" max="2040" width="14.5" style="94" customWidth="1"/>
    <col min="2041" max="2041" width="13.8833333333333" style="94" customWidth="1"/>
    <col min="2042" max="2044" width="9" style="94"/>
    <col min="2045" max="2046" width="10.5" style="94" customWidth="1"/>
    <col min="2047" max="2293" width="9" style="94"/>
    <col min="2294" max="2294" width="41.625" style="94" customWidth="1"/>
    <col min="2295" max="2296" width="14.5" style="94" customWidth="1"/>
    <col min="2297" max="2297" width="13.8833333333333" style="94" customWidth="1"/>
    <col min="2298" max="2300" width="9" style="94"/>
    <col min="2301" max="2302" width="10.5" style="94" customWidth="1"/>
    <col min="2303" max="2549" width="9" style="94"/>
    <col min="2550" max="2550" width="41.625" style="94" customWidth="1"/>
    <col min="2551" max="2552" width="14.5" style="94" customWidth="1"/>
    <col min="2553" max="2553" width="13.8833333333333" style="94" customWidth="1"/>
    <col min="2554" max="2556" width="9" style="94"/>
    <col min="2557" max="2558" width="10.5" style="94" customWidth="1"/>
    <col min="2559" max="2805" width="9" style="94"/>
    <col min="2806" max="2806" width="41.625" style="94" customWidth="1"/>
    <col min="2807" max="2808" width="14.5" style="94" customWidth="1"/>
    <col min="2809" max="2809" width="13.8833333333333" style="94" customWidth="1"/>
    <col min="2810" max="2812" width="9" style="94"/>
    <col min="2813" max="2814" width="10.5" style="94" customWidth="1"/>
    <col min="2815" max="3061" width="9" style="94"/>
    <col min="3062" max="3062" width="41.625" style="94" customWidth="1"/>
    <col min="3063" max="3064" width="14.5" style="94" customWidth="1"/>
    <col min="3065" max="3065" width="13.8833333333333" style="94" customWidth="1"/>
    <col min="3066" max="3068" width="9" style="94"/>
    <col min="3069" max="3070" width="10.5" style="94" customWidth="1"/>
    <col min="3071" max="3317" width="9" style="94"/>
    <col min="3318" max="3318" width="41.625" style="94" customWidth="1"/>
    <col min="3319" max="3320" width="14.5" style="94" customWidth="1"/>
    <col min="3321" max="3321" width="13.8833333333333" style="94" customWidth="1"/>
    <col min="3322" max="3324" width="9" style="94"/>
    <col min="3325" max="3326" width="10.5" style="94" customWidth="1"/>
    <col min="3327" max="3573" width="9" style="94"/>
    <col min="3574" max="3574" width="41.625" style="94" customWidth="1"/>
    <col min="3575" max="3576" width="14.5" style="94" customWidth="1"/>
    <col min="3577" max="3577" width="13.8833333333333" style="94" customWidth="1"/>
    <col min="3578" max="3580" width="9" style="94"/>
    <col min="3581" max="3582" width="10.5" style="94" customWidth="1"/>
    <col min="3583" max="3829" width="9" style="94"/>
    <col min="3830" max="3830" width="41.625" style="94" customWidth="1"/>
    <col min="3831" max="3832" width="14.5" style="94" customWidth="1"/>
    <col min="3833" max="3833" width="13.8833333333333" style="94" customWidth="1"/>
    <col min="3834" max="3836" width="9" style="94"/>
    <col min="3837" max="3838" width="10.5" style="94" customWidth="1"/>
    <col min="3839" max="4085" width="9" style="94"/>
    <col min="4086" max="4086" width="41.625" style="94" customWidth="1"/>
    <col min="4087" max="4088" width="14.5" style="94" customWidth="1"/>
    <col min="4089" max="4089" width="13.8833333333333" style="94" customWidth="1"/>
    <col min="4090" max="4092" width="9" style="94"/>
    <col min="4093" max="4094" width="10.5" style="94" customWidth="1"/>
    <col min="4095" max="4341" width="9" style="94"/>
    <col min="4342" max="4342" width="41.625" style="94" customWidth="1"/>
    <col min="4343" max="4344" width="14.5" style="94" customWidth="1"/>
    <col min="4345" max="4345" width="13.8833333333333" style="94" customWidth="1"/>
    <col min="4346" max="4348" width="9" style="94"/>
    <col min="4349" max="4350" width="10.5" style="94" customWidth="1"/>
    <col min="4351" max="4597" width="9" style="94"/>
    <col min="4598" max="4598" width="41.625" style="94" customWidth="1"/>
    <col min="4599" max="4600" width="14.5" style="94" customWidth="1"/>
    <col min="4601" max="4601" width="13.8833333333333" style="94" customWidth="1"/>
    <col min="4602" max="4604" width="9" style="94"/>
    <col min="4605" max="4606" width="10.5" style="94" customWidth="1"/>
    <col min="4607" max="4853" width="9" style="94"/>
    <col min="4854" max="4854" width="41.625" style="94" customWidth="1"/>
    <col min="4855" max="4856" width="14.5" style="94" customWidth="1"/>
    <col min="4857" max="4857" width="13.8833333333333" style="94" customWidth="1"/>
    <col min="4858" max="4860" width="9" style="94"/>
    <col min="4861" max="4862" width="10.5" style="94" customWidth="1"/>
    <col min="4863" max="5109" width="9" style="94"/>
    <col min="5110" max="5110" width="41.625" style="94" customWidth="1"/>
    <col min="5111" max="5112" width="14.5" style="94" customWidth="1"/>
    <col min="5113" max="5113" width="13.8833333333333" style="94" customWidth="1"/>
    <col min="5114" max="5116" width="9" style="94"/>
    <col min="5117" max="5118" width="10.5" style="94" customWidth="1"/>
    <col min="5119" max="5365" width="9" style="94"/>
    <col min="5366" max="5366" width="41.625" style="94" customWidth="1"/>
    <col min="5367" max="5368" width="14.5" style="94" customWidth="1"/>
    <col min="5369" max="5369" width="13.8833333333333" style="94" customWidth="1"/>
    <col min="5370" max="5372" width="9" style="94"/>
    <col min="5373" max="5374" width="10.5" style="94" customWidth="1"/>
    <col min="5375" max="5621" width="9" style="94"/>
    <col min="5622" max="5622" width="41.625" style="94" customWidth="1"/>
    <col min="5623" max="5624" width="14.5" style="94" customWidth="1"/>
    <col min="5625" max="5625" width="13.8833333333333" style="94" customWidth="1"/>
    <col min="5626" max="5628" width="9" style="94"/>
    <col min="5629" max="5630" width="10.5" style="94" customWidth="1"/>
    <col min="5631" max="5877" width="9" style="94"/>
    <col min="5878" max="5878" width="41.625" style="94" customWidth="1"/>
    <col min="5879" max="5880" width="14.5" style="94" customWidth="1"/>
    <col min="5881" max="5881" width="13.8833333333333" style="94" customWidth="1"/>
    <col min="5882" max="5884" width="9" style="94"/>
    <col min="5885" max="5886" width="10.5" style="94" customWidth="1"/>
    <col min="5887" max="6133" width="9" style="94"/>
    <col min="6134" max="6134" width="41.625" style="94" customWidth="1"/>
    <col min="6135" max="6136" width="14.5" style="94" customWidth="1"/>
    <col min="6137" max="6137" width="13.8833333333333" style="94" customWidth="1"/>
    <col min="6138" max="6140" width="9" style="94"/>
    <col min="6141" max="6142" width="10.5" style="94" customWidth="1"/>
    <col min="6143" max="6389" width="9" style="94"/>
    <col min="6390" max="6390" width="41.625" style="94" customWidth="1"/>
    <col min="6391" max="6392" width="14.5" style="94" customWidth="1"/>
    <col min="6393" max="6393" width="13.8833333333333" style="94" customWidth="1"/>
    <col min="6394" max="6396" width="9" style="94"/>
    <col min="6397" max="6398" width="10.5" style="94" customWidth="1"/>
    <col min="6399" max="6645" width="9" style="94"/>
    <col min="6646" max="6646" width="41.625" style="94" customWidth="1"/>
    <col min="6647" max="6648" width="14.5" style="94" customWidth="1"/>
    <col min="6649" max="6649" width="13.8833333333333" style="94" customWidth="1"/>
    <col min="6650" max="6652" width="9" style="94"/>
    <col min="6653" max="6654" width="10.5" style="94" customWidth="1"/>
    <col min="6655" max="6901" width="9" style="94"/>
    <col min="6902" max="6902" width="41.625" style="94" customWidth="1"/>
    <col min="6903" max="6904" width="14.5" style="94" customWidth="1"/>
    <col min="6905" max="6905" width="13.8833333333333" style="94" customWidth="1"/>
    <col min="6906" max="6908" width="9" style="94"/>
    <col min="6909" max="6910" width="10.5" style="94" customWidth="1"/>
    <col min="6911" max="7157" width="9" style="94"/>
    <col min="7158" max="7158" width="41.625" style="94" customWidth="1"/>
    <col min="7159" max="7160" width="14.5" style="94" customWidth="1"/>
    <col min="7161" max="7161" width="13.8833333333333" style="94" customWidth="1"/>
    <col min="7162" max="7164" width="9" style="94"/>
    <col min="7165" max="7166" width="10.5" style="94" customWidth="1"/>
    <col min="7167" max="7413" width="9" style="94"/>
    <col min="7414" max="7414" width="41.625" style="94" customWidth="1"/>
    <col min="7415" max="7416" width="14.5" style="94" customWidth="1"/>
    <col min="7417" max="7417" width="13.8833333333333" style="94" customWidth="1"/>
    <col min="7418" max="7420" width="9" style="94"/>
    <col min="7421" max="7422" width="10.5" style="94" customWidth="1"/>
    <col min="7423" max="7669" width="9" style="94"/>
    <col min="7670" max="7670" width="41.625" style="94" customWidth="1"/>
    <col min="7671" max="7672" width="14.5" style="94" customWidth="1"/>
    <col min="7673" max="7673" width="13.8833333333333" style="94" customWidth="1"/>
    <col min="7674" max="7676" width="9" style="94"/>
    <col min="7677" max="7678" width="10.5" style="94" customWidth="1"/>
    <col min="7679" max="7925" width="9" style="94"/>
    <col min="7926" max="7926" width="41.625" style="94" customWidth="1"/>
    <col min="7927" max="7928" width="14.5" style="94" customWidth="1"/>
    <col min="7929" max="7929" width="13.8833333333333" style="94" customWidth="1"/>
    <col min="7930" max="7932" width="9" style="94"/>
    <col min="7933" max="7934" width="10.5" style="94" customWidth="1"/>
    <col min="7935" max="8181" width="9" style="94"/>
    <col min="8182" max="8182" width="41.625" style="94" customWidth="1"/>
    <col min="8183" max="8184" width="14.5" style="94" customWidth="1"/>
    <col min="8185" max="8185" width="13.8833333333333" style="94" customWidth="1"/>
    <col min="8186" max="8188" width="9" style="94"/>
    <col min="8189" max="8190" width="10.5" style="94" customWidth="1"/>
    <col min="8191" max="8437" width="9" style="94"/>
    <col min="8438" max="8438" width="41.625" style="94" customWidth="1"/>
    <col min="8439" max="8440" width="14.5" style="94" customWidth="1"/>
    <col min="8441" max="8441" width="13.8833333333333" style="94" customWidth="1"/>
    <col min="8442" max="8444" width="9" style="94"/>
    <col min="8445" max="8446" width="10.5" style="94" customWidth="1"/>
    <col min="8447" max="8693" width="9" style="94"/>
    <col min="8694" max="8694" width="41.625" style="94" customWidth="1"/>
    <col min="8695" max="8696" width="14.5" style="94" customWidth="1"/>
    <col min="8697" max="8697" width="13.8833333333333" style="94" customWidth="1"/>
    <col min="8698" max="8700" width="9" style="94"/>
    <col min="8701" max="8702" width="10.5" style="94" customWidth="1"/>
    <col min="8703" max="8949" width="9" style="94"/>
    <col min="8950" max="8950" width="41.625" style="94" customWidth="1"/>
    <col min="8951" max="8952" width="14.5" style="94" customWidth="1"/>
    <col min="8953" max="8953" width="13.8833333333333" style="94" customWidth="1"/>
    <col min="8954" max="8956" width="9" style="94"/>
    <col min="8957" max="8958" width="10.5" style="94" customWidth="1"/>
    <col min="8959" max="9205" width="9" style="94"/>
    <col min="9206" max="9206" width="41.625" style="94" customWidth="1"/>
    <col min="9207" max="9208" width="14.5" style="94" customWidth="1"/>
    <col min="9209" max="9209" width="13.8833333333333" style="94" customWidth="1"/>
    <col min="9210" max="9212" width="9" style="94"/>
    <col min="9213" max="9214" width="10.5" style="94" customWidth="1"/>
    <col min="9215" max="9461" width="9" style="94"/>
    <col min="9462" max="9462" width="41.625" style="94" customWidth="1"/>
    <col min="9463" max="9464" width="14.5" style="94" customWidth="1"/>
    <col min="9465" max="9465" width="13.8833333333333" style="94" customWidth="1"/>
    <col min="9466" max="9468" width="9" style="94"/>
    <col min="9469" max="9470" width="10.5" style="94" customWidth="1"/>
    <col min="9471" max="9717" width="9" style="94"/>
    <col min="9718" max="9718" width="41.625" style="94" customWidth="1"/>
    <col min="9719" max="9720" width="14.5" style="94" customWidth="1"/>
    <col min="9721" max="9721" width="13.8833333333333" style="94" customWidth="1"/>
    <col min="9722" max="9724" width="9" style="94"/>
    <col min="9725" max="9726" width="10.5" style="94" customWidth="1"/>
    <col min="9727" max="9973" width="9" style="94"/>
    <col min="9974" max="9974" width="41.625" style="94" customWidth="1"/>
    <col min="9975" max="9976" width="14.5" style="94" customWidth="1"/>
    <col min="9977" max="9977" width="13.8833333333333" style="94" customWidth="1"/>
    <col min="9978" max="9980" width="9" style="94"/>
    <col min="9981" max="9982" width="10.5" style="94" customWidth="1"/>
    <col min="9983" max="10229" width="9" style="94"/>
    <col min="10230" max="10230" width="41.625" style="94" customWidth="1"/>
    <col min="10231" max="10232" width="14.5" style="94" customWidth="1"/>
    <col min="10233" max="10233" width="13.8833333333333" style="94" customWidth="1"/>
    <col min="10234" max="10236" width="9" style="94"/>
    <col min="10237" max="10238" width="10.5" style="94" customWidth="1"/>
    <col min="10239" max="10485" width="9" style="94"/>
    <col min="10486" max="10486" width="41.625" style="94" customWidth="1"/>
    <col min="10487" max="10488" width="14.5" style="94" customWidth="1"/>
    <col min="10489" max="10489" width="13.8833333333333" style="94" customWidth="1"/>
    <col min="10490" max="10492" width="9" style="94"/>
    <col min="10493" max="10494" width="10.5" style="94" customWidth="1"/>
    <col min="10495" max="10741" width="9" style="94"/>
    <col min="10742" max="10742" width="41.625" style="94" customWidth="1"/>
    <col min="10743" max="10744" width="14.5" style="94" customWidth="1"/>
    <col min="10745" max="10745" width="13.8833333333333" style="94" customWidth="1"/>
    <col min="10746" max="10748" width="9" style="94"/>
    <col min="10749" max="10750" width="10.5" style="94" customWidth="1"/>
    <col min="10751" max="10997" width="9" style="94"/>
    <col min="10998" max="10998" width="41.625" style="94" customWidth="1"/>
    <col min="10999" max="11000" width="14.5" style="94" customWidth="1"/>
    <col min="11001" max="11001" width="13.8833333333333" style="94" customWidth="1"/>
    <col min="11002" max="11004" width="9" style="94"/>
    <col min="11005" max="11006" width="10.5" style="94" customWidth="1"/>
    <col min="11007" max="11253" width="9" style="94"/>
    <col min="11254" max="11254" width="41.625" style="94" customWidth="1"/>
    <col min="11255" max="11256" width="14.5" style="94" customWidth="1"/>
    <col min="11257" max="11257" width="13.8833333333333" style="94" customWidth="1"/>
    <col min="11258" max="11260" width="9" style="94"/>
    <col min="11261" max="11262" width="10.5" style="94" customWidth="1"/>
    <col min="11263" max="11509" width="9" style="94"/>
    <col min="11510" max="11510" width="41.625" style="94" customWidth="1"/>
    <col min="11511" max="11512" width="14.5" style="94" customWidth="1"/>
    <col min="11513" max="11513" width="13.8833333333333" style="94" customWidth="1"/>
    <col min="11514" max="11516" width="9" style="94"/>
    <col min="11517" max="11518" width="10.5" style="94" customWidth="1"/>
    <col min="11519" max="11765" width="9" style="94"/>
    <col min="11766" max="11766" width="41.625" style="94" customWidth="1"/>
    <col min="11767" max="11768" width="14.5" style="94" customWidth="1"/>
    <col min="11769" max="11769" width="13.8833333333333" style="94" customWidth="1"/>
    <col min="11770" max="11772" width="9" style="94"/>
    <col min="11773" max="11774" width="10.5" style="94" customWidth="1"/>
    <col min="11775" max="12021" width="9" style="94"/>
    <col min="12022" max="12022" width="41.625" style="94" customWidth="1"/>
    <col min="12023" max="12024" width="14.5" style="94" customWidth="1"/>
    <col min="12025" max="12025" width="13.8833333333333" style="94" customWidth="1"/>
    <col min="12026" max="12028" width="9" style="94"/>
    <col min="12029" max="12030" width="10.5" style="94" customWidth="1"/>
    <col min="12031" max="12277" width="9" style="94"/>
    <col min="12278" max="12278" width="41.625" style="94" customWidth="1"/>
    <col min="12279" max="12280" width="14.5" style="94" customWidth="1"/>
    <col min="12281" max="12281" width="13.8833333333333" style="94" customWidth="1"/>
    <col min="12282" max="12284" width="9" style="94"/>
    <col min="12285" max="12286" width="10.5" style="94" customWidth="1"/>
    <col min="12287" max="12533" width="9" style="94"/>
    <col min="12534" max="12534" width="41.625" style="94" customWidth="1"/>
    <col min="12535" max="12536" width="14.5" style="94" customWidth="1"/>
    <col min="12537" max="12537" width="13.8833333333333" style="94" customWidth="1"/>
    <col min="12538" max="12540" width="9" style="94"/>
    <col min="12541" max="12542" width="10.5" style="94" customWidth="1"/>
    <col min="12543" max="12789" width="9" style="94"/>
    <col min="12790" max="12790" width="41.625" style="94" customWidth="1"/>
    <col min="12791" max="12792" width="14.5" style="94" customWidth="1"/>
    <col min="12793" max="12793" width="13.8833333333333" style="94" customWidth="1"/>
    <col min="12794" max="12796" width="9" style="94"/>
    <col min="12797" max="12798" width="10.5" style="94" customWidth="1"/>
    <col min="12799" max="13045" width="9" style="94"/>
    <col min="13046" max="13046" width="41.625" style="94" customWidth="1"/>
    <col min="13047" max="13048" width="14.5" style="94" customWidth="1"/>
    <col min="13049" max="13049" width="13.8833333333333" style="94" customWidth="1"/>
    <col min="13050" max="13052" width="9" style="94"/>
    <col min="13053" max="13054" width="10.5" style="94" customWidth="1"/>
    <col min="13055" max="13301" width="9" style="94"/>
    <col min="13302" max="13302" width="41.625" style="94" customWidth="1"/>
    <col min="13303" max="13304" width="14.5" style="94" customWidth="1"/>
    <col min="13305" max="13305" width="13.8833333333333" style="94" customWidth="1"/>
    <col min="13306" max="13308" width="9" style="94"/>
    <col min="13309" max="13310" width="10.5" style="94" customWidth="1"/>
    <col min="13311" max="13557" width="9" style="94"/>
    <col min="13558" max="13558" width="41.625" style="94" customWidth="1"/>
    <col min="13559" max="13560" width="14.5" style="94" customWidth="1"/>
    <col min="13561" max="13561" width="13.8833333333333" style="94" customWidth="1"/>
    <col min="13562" max="13564" width="9" style="94"/>
    <col min="13565" max="13566" width="10.5" style="94" customWidth="1"/>
    <col min="13567" max="13813" width="9" style="94"/>
    <col min="13814" max="13814" width="41.625" style="94" customWidth="1"/>
    <col min="13815" max="13816" width="14.5" style="94" customWidth="1"/>
    <col min="13817" max="13817" width="13.8833333333333" style="94" customWidth="1"/>
    <col min="13818" max="13820" width="9" style="94"/>
    <col min="13821" max="13822" width="10.5" style="94" customWidth="1"/>
    <col min="13823" max="14069" width="9" style="94"/>
    <col min="14070" max="14070" width="41.625" style="94" customWidth="1"/>
    <col min="14071" max="14072" width="14.5" style="94" customWidth="1"/>
    <col min="14073" max="14073" width="13.8833333333333" style="94" customWidth="1"/>
    <col min="14074" max="14076" width="9" style="94"/>
    <col min="14077" max="14078" width="10.5" style="94" customWidth="1"/>
    <col min="14079" max="14325" width="9" style="94"/>
    <col min="14326" max="14326" width="41.625" style="94" customWidth="1"/>
    <col min="14327" max="14328" width="14.5" style="94" customWidth="1"/>
    <col min="14329" max="14329" width="13.8833333333333" style="94" customWidth="1"/>
    <col min="14330" max="14332" width="9" style="94"/>
    <col min="14333" max="14334" width="10.5" style="94" customWidth="1"/>
    <col min="14335" max="14581" width="9" style="94"/>
    <col min="14582" max="14582" width="41.625" style="94" customWidth="1"/>
    <col min="14583" max="14584" width="14.5" style="94" customWidth="1"/>
    <col min="14585" max="14585" width="13.8833333333333" style="94" customWidth="1"/>
    <col min="14586" max="14588" width="9" style="94"/>
    <col min="14589" max="14590" width="10.5" style="94" customWidth="1"/>
    <col min="14591" max="14837" width="9" style="94"/>
    <col min="14838" max="14838" width="41.625" style="94" customWidth="1"/>
    <col min="14839" max="14840" width="14.5" style="94" customWidth="1"/>
    <col min="14841" max="14841" width="13.8833333333333" style="94" customWidth="1"/>
    <col min="14842" max="14844" width="9" style="94"/>
    <col min="14845" max="14846" width="10.5" style="94" customWidth="1"/>
    <col min="14847" max="15093" width="9" style="94"/>
    <col min="15094" max="15094" width="41.625" style="94" customWidth="1"/>
    <col min="15095" max="15096" width="14.5" style="94" customWidth="1"/>
    <col min="15097" max="15097" width="13.8833333333333" style="94" customWidth="1"/>
    <col min="15098" max="15100" width="9" style="94"/>
    <col min="15101" max="15102" width="10.5" style="94" customWidth="1"/>
    <col min="15103" max="15349" width="9" style="94"/>
    <col min="15350" max="15350" width="41.625" style="94" customWidth="1"/>
    <col min="15351" max="15352" width="14.5" style="94" customWidth="1"/>
    <col min="15353" max="15353" width="13.8833333333333" style="94" customWidth="1"/>
    <col min="15354" max="15356" width="9" style="94"/>
    <col min="15357" max="15358" width="10.5" style="94" customWidth="1"/>
    <col min="15359" max="15605" width="9" style="94"/>
    <col min="15606" max="15606" width="41.625" style="94" customWidth="1"/>
    <col min="15607" max="15608" width="14.5" style="94" customWidth="1"/>
    <col min="15609" max="15609" width="13.8833333333333" style="94" customWidth="1"/>
    <col min="15610" max="15612" width="9" style="94"/>
    <col min="15613" max="15614" width="10.5" style="94" customWidth="1"/>
    <col min="15615" max="15861" width="9" style="94"/>
    <col min="15862" max="15862" width="41.625" style="94" customWidth="1"/>
    <col min="15863" max="15864" width="14.5" style="94" customWidth="1"/>
    <col min="15865" max="15865" width="13.8833333333333" style="94" customWidth="1"/>
    <col min="15866" max="15868" width="9" style="94"/>
    <col min="15869" max="15870" width="10.5" style="94" customWidth="1"/>
    <col min="15871" max="16117" width="9" style="94"/>
    <col min="16118" max="16118" width="41.625" style="94" customWidth="1"/>
    <col min="16119" max="16120" width="14.5" style="94" customWidth="1"/>
    <col min="16121" max="16121" width="13.8833333333333" style="94" customWidth="1"/>
    <col min="16122" max="16124" width="9" style="94"/>
    <col min="16125" max="16126" width="10.5" style="94" customWidth="1"/>
    <col min="16127" max="16384" width="9" style="94"/>
  </cols>
  <sheetData>
    <row r="1" ht="45" customHeight="1" spans="1:4">
      <c r="A1" s="85" t="s">
        <v>30</v>
      </c>
      <c r="B1" s="96"/>
      <c r="C1" s="96"/>
      <c r="D1" s="85"/>
    </row>
    <row r="2" ht="26" customHeight="1" spans="1:4">
      <c r="A2" s="97" t="s">
        <v>1519</v>
      </c>
      <c r="B2" s="97"/>
      <c r="C2" s="97"/>
      <c r="D2" s="97"/>
    </row>
    <row r="3" ht="20.1" customHeight="1" spans="1:4">
      <c r="A3" s="98"/>
      <c r="B3" s="99"/>
      <c r="C3" s="100"/>
      <c r="D3" s="101" t="s">
        <v>1450</v>
      </c>
    </row>
    <row r="4" ht="45" customHeight="1" spans="1:4">
      <c r="A4" s="102" t="s">
        <v>44</v>
      </c>
      <c r="B4" s="103" t="s">
        <v>45</v>
      </c>
      <c r="C4" s="104" t="s">
        <v>46</v>
      </c>
      <c r="D4" s="104" t="s">
        <v>47</v>
      </c>
    </row>
    <row r="5" ht="36" customHeight="1" spans="1:4">
      <c r="A5" s="105" t="s">
        <v>1545</v>
      </c>
      <c r="B5" s="106"/>
      <c r="C5" s="107"/>
      <c r="D5" s="108"/>
    </row>
    <row r="6" ht="36" customHeight="1" spans="1:4">
      <c r="A6" s="109" t="s">
        <v>1546</v>
      </c>
      <c r="B6" s="110"/>
      <c r="C6" s="111"/>
      <c r="D6" s="112"/>
    </row>
    <row r="7" ht="36" customHeight="1" spans="1:4">
      <c r="A7" s="113" t="s">
        <v>1547</v>
      </c>
      <c r="B7" s="114"/>
      <c r="C7" s="114"/>
      <c r="D7" s="112"/>
    </row>
    <row r="8" ht="36" customHeight="1" spans="1:4">
      <c r="A8" s="105" t="s">
        <v>1548</v>
      </c>
      <c r="B8" s="115"/>
      <c r="C8" s="115"/>
      <c r="D8" s="108"/>
    </row>
    <row r="9" ht="36" customHeight="1" spans="1:4">
      <c r="A9" s="109" t="s">
        <v>1546</v>
      </c>
      <c r="B9" s="114"/>
      <c r="C9" s="114"/>
      <c r="D9" s="112"/>
    </row>
    <row r="10" ht="36" customHeight="1" spans="1:4">
      <c r="A10" s="113" t="s">
        <v>1547</v>
      </c>
      <c r="B10" s="114"/>
      <c r="C10" s="114"/>
      <c r="D10" s="112"/>
    </row>
    <row r="11" ht="36" customHeight="1" spans="1:4">
      <c r="A11" s="105" t="s">
        <v>1549</v>
      </c>
      <c r="B11" s="106"/>
      <c r="C11" s="107"/>
      <c r="D11" s="108"/>
    </row>
    <row r="12" ht="36" customHeight="1" spans="1:4">
      <c r="A12" s="109" t="s">
        <v>1546</v>
      </c>
      <c r="B12" s="110"/>
      <c r="C12" s="116"/>
      <c r="D12" s="112"/>
    </row>
    <row r="13" ht="36" customHeight="1" spans="1:4">
      <c r="A13" s="113" t="s">
        <v>1547</v>
      </c>
      <c r="B13" s="114"/>
      <c r="C13" s="114"/>
      <c r="D13" s="112"/>
    </row>
    <row r="14" ht="36" customHeight="1" spans="1:4">
      <c r="A14" s="105" t="s">
        <v>1550</v>
      </c>
      <c r="B14" s="115"/>
      <c r="C14" s="115"/>
      <c r="D14" s="108"/>
    </row>
    <row r="15" ht="36" customHeight="1" spans="1:4">
      <c r="A15" s="109" t="s">
        <v>1546</v>
      </c>
      <c r="B15" s="114"/>
      <c r="C15" s="114"/>
      <c r="D15" s="112"/>
    </row>
    <row r="16" ht="36" customHeight="1" spans="1:4">
      <c r="A16" s="113" t="s">
        <v>1547</v>
      </c>
      <c r="B16" s="114"/>
      <c r="C16" s="114"/>
      <c r="D16" s="112"/>
    </row>
    <row r="17" ht="36" customHeight="1" spans="1:4">
      <c r="A17" s="105" t="s">
        <v>1551</v>
      </c>
      <c r="B17" s="115"/>
      <c r="C17" s="115"/>
      <c r="D17" s="108"/>
    </row>
    <row r="18" ht="36" customHeight="1" spans="1:4">
      <c r="A18" s="109" t="s">
        <v>1546</v>
      </c>
      <c r="B18" s="114"/>
      <c r="C18" s="114"/>
      <c r="D18" s="112"/>
    </row>
    <row r="19" ht="36" customHeight="1" spans="1:4">
      <c r="A19" s="113" t="s">
        <v>1547</v>
      </c>
      <c r="B19" s="114"/>
      <c r="C19" s="114"/>
      <c r="D19" s="112"/>
    </row>
    <row r="20" ht="36" customHeight="1" spans="1:4">
      <c r="A20" s="105" t="s">
        <v>1552</v>
      </c>
      <c r="B20" s="115"/>
      <c r="C20" s="115"/>
      <c r="D20" s="108"/>
    </row>
    <row r="21" ht="36" customHeight="1" spans="1:4">
      <c r="A21" s="109" t="s">
        <v>1546</v>
      </c>
      <c r="B21" s="114"/>
      <c r="C21" s="114"/>
      <c r="D21" s="112"/>
    </row>
    <row r="22" ht="36" customHeight="1" spans="1:4">
      <c r="A22" s="113" t="s">
        <v>1547</v>
      </c>
      <c r="B22" s="114"/>
      <c r="C22" s="117"/>
      <c r="D22" s="112"/>
    </row>
    <row r="23" ht="36" customHeight="1" spans="1:4">
      <c r="A23" s="105" t="s">
        <v>1553</v>
      </c>
      <c r="B23" s="115"/>
      <c r="C23" s="115"/>
      <c r="D23" s="108"/>
    </row>
    <row r="24" ht="36" customHeight="1" spans="1:4">
      <c r="A24" s="109" t="s">
        <v>1546</v>
      </c>
      <c r="B24" s="114"/>
      <c r="C24" s="114"/>
      <c r="D24" s="112"/>
    </row>
    <row r="25" ht="36" customHeight="1" spans="1:4">
      <c r="A25" s="113" t="s">
        <v>1547</v>
      </c>
      <c r="B25" s="114"/>
      <c r="C25" s="114"/>
      <c r="D25" s="112"/>
    </row>
    <row r="26" ht="36" customHeight="1" spans="1:8">
      <c r="A26" s="118" t="s">
        <v>1554</v>
      </c>
      <c r="B26" s="115"/>
      <c r="C26" s="115"/>
      <c r="D26" s="108"/>
      <c r="E26" s="119"/>
      <c r="F26" s="119"/>
      <c r="G26" s="119"/>
      <c r="H26" s="119"/>
    </row>
    <row r="27" ht="36" customHeight="1" spans="1:4">
      <c r="A27" s="120" t="s">
        <v>1546</v>
      </c>
      <c r="B27" s="121"/>
      <c r="C27" s="121"/>
      <c r="D27" s="122"/>
    </row>
    <row r="28" ht="36" customHeight="1" spans="1:4">
      <c r="A28" s="113" t="s">
        <v>1547</v>
      </c>
      <c r="B28" s="110"/>
      <c r="C28" s="110"/>
      <c r="D28" s="112"/>
    </row>
    <row r="29" ht="36" customHeight="1" spans="1:4">
      <c r="A29" s="123" t="s">
        <v>1555</v>
      </c>
      <c r="B29" s="107"/>
      <c r="C29" s="107"/>
      <c r="D29" s="108"/>
    </row>
    <row r="30" ht="36" customHeight="1" spans="1:4">
      <c r="A30" s="124" t="s">
        <v>1556</v>
      </c>
      <c r="B30" s="110"/>
      <c r="C30" s="110"/>
      <c r="D30" s="112"/>
    </row>
    <row r="31" ht="36" customHeight="1" spans="1:4">
      <c r="A31" s="113" t="s">
        <v>1557</v>
      </c>
      <c r="B31" s="110"/>
      <c r="C31" s="110"/>
      <c r="D31" s="112"/>
    </row>
    <row r="32" ht="36" customHeight="1" spans="1:4">
      <c r="A32" s="113" t="s">
        <v>1558</v>
      </c>
      <c r="B32" s="125"/>
      <c r="C32" s="110"/>
      <c r="D32" s="112"/>
    </row>
    <row r="33" ht="36" customHeight="1" spans="1:4">
      <c r="A33" s="123" t="s">
        <v>1559</v>
      </c>
      <c r="B33" s="125"/>
      <c r="C33" s="110"/>
      <c r="D33" s="112"/>
    </row>
    <row r="34" ht="35" customHeight="1" spans="1:4">
      <c r="A34" s="126" t="s">
        <v>1198</v>
      </c>
      <c r="B34" s="106"/>
      <c r="C34" s="106"/>
      <c r="D34" s="112"/>
    </row>
  </sheetData>
  <mergeCells count="2">
    <mergeCell ref="A1:D1"/>
    <mergeCell ref="A2:D2"/>
  </mergeCells>
  <conditionalFormatting sqref="E5:G14 E17:G22">
    <cfRule type="cellIs" dxfId="3" priority="3" stopIfTrue="1" operator="lessThanOrEqual">
      <formula>-1</formula>
    </cfRule>
  </conditionalFormatting>
  <conditionalFormatting sqref="E13:G14">
    <cfRule type="cellIs" dxfId="4" priority="1" stopIfTrue="1" operator="lessThan">
      <formula>0</formula>
    </cfRule>
  </conditionalFormatting>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UA33"/>
  <sheetViews>
    <sheetView showZeros="0" workbookViewId="0">
      <selection activeCell="A9" sqref="A9:G9"/>
    </sheetView>
  </sheetViews>
  <sheetFormatPr defaultColWidth="10" defaultRowHeight="13.5"/>
  <cols>
    <col min="1" max="1" width="24.625" style="46" customWidth="1"/>
    <col min="2" max="7" width="15.625" style="46" customWidth="1"/>
    <col min="8" max="8" width="9.75833333333333" style="46" customWidth="1"/>
    <col min="9" max="16384" width="10" style="46"/>
  </cols>
  <sheetData>
    <row r="1" s="46" customFormat="1" ht="28.7" customHeight="1" spans="1:7">
      <c r="A1" s="85" t="s">
        <v>1560</v>
      </c>
      <c r="B1" s="85"/>
      <c r="C1" s="85"/>
      <c r="D1" s="85"/>
      <c r="E1" s="85"/>
      <c r="F1" s="85"/>
      <c r="G1" s="85"/>
    </row>
    <row r="2" s="46" customFormat="1" ht="21" customHeight="1" spans="1:7">
      <c r="A2" s="77"/>
      <c r="B2" s="77"/>
      <c r="F2" s="86" t="s">
        <v>1561</v>
      </c>
      <c r="G2" s="86"/>
    </row>
    <row r="3" s="46" customFormat="1" ht="30" customHeight="1" spans="1:7">
      <c r="A3" s="87" t="s">
        <v>1562</v>
      </c>
      <c r="B3" s="88" t="s">
        <v>1563</v>
      </c>
      <c r="C3" s="89"/>
      <c r="D3" s="90"/>
      <c r="E3" s="88" t="s">
        <v>1564</v>
      </c>
      <c r="F3" s="89"/>
      <c r="G3" s="90"/>
    </row>
    <row r="4" s="46" customFormat="1" ht="30" customHeight="1" spans="1:7">
      <c r="A4" s="91"/>
      <c r="B4" s="92" t="s">
        <v>1284</v>
      </c>
      <c r="C4" s="92" t="s">
        <v>1565</v>
      </c>
      <c r="D4" s="92" t="s">
        <v>1566</v>
      </c>
      <c r="E4" s="92" t="s">
        <v>1284</v>
      </c>
      <c r="F4" s="92" t="s">
        <v>1565</v>
      </c>
      <c r="G4" s="92" t="s">
        <v>1566</v>
      </c>
    </row>
    <row r="5" s="46" customFormat="1" ht="30" customHeight="1" spans="1:7">
      <c r="A5" s="92" t="s">
        <v>1567</v>
      </c>
      <c r="B5" s="92" t="s">
        <v>1568</v>
      </c>
      <c r="C5" s="92" t="s">
        <v>1569</v>
      </c>
      <c r="D5" s="92" t="s">
        <v>1570</v>
      </c>
      <c r="E5" s="92" t="s">
        <v>1571</v>
      </c>
      <c r="F5" s="92" t="s">
        <v>1572</v>
      </c>
      <c r="G5" s="92" t="s">
        <v>1573</v>
      </c>
    </row>
    <row r="6" s="46" customFormat="1" ht="30" customHeight="1" spans="1:8">
      <c r="A6" s="74" t="s">
        <v>1574</v>
      </c>
      <c r="B6" s="93">
        <f>C6+D6</f>
        <v>200.72</v>
      </c>
      <c r="C6" s="93">
        <v>137.96</v>
      </c>
      <c r="D6" s="93">
        <v>62.76</v>
      </c>
      <c r="E6" s="93">
        <f>F6+G6</f>
        <v>177.8965</v>
      </c>
      <c r="F6" s="75">
        <v>115.7465</v>
      </c>
      <c r="G6" s="75">
        <v>62.15</v>
      </c>
      <c r="H6" s="48"/>
    </row>
    <row r="7" s="46" customFormat="1" ht="25" customHeight="1" spans="1:7">
      <c r="A7" s="84" t="s">
        <v>1575</v>
      </c>
      <c r="B7" s="84"/>
      <c r="C7" s="84"/>
      <c r="D7" s="84"/>
      <c r="E7" s="84"/>
      <c r="F7" s="84"/>
      <c r="G7" s="84"/>
    </row>
    <row r="8" s="46" customFormat="1" ht="25" customHeight="1" spans="1:7">
      <c r="A8" s="84" t="s">
        <v>1576</v>
      </c>
      <c r="B8" s="84"/>
      <c r="C8" s="84"/>
      <c r="D8" s="84"/>
      <c r="E8" s="84"/>
      <c r="F8" s="84"/>
      <c r="G8" s="84"/>
    </row>
    <row r="9" s="46" customFormat="1" ht="25" customHeight="1" spans="1:7">
      <c r="A9" s="84" t="s">
        <v>1577</v>
      </c>
      <c r="B9" s="84"/>
      <c r="C9" s="84"/>
      <c r="D9" s="84"/>
      <c r="E9" s="84"/>
      <c r="F9" s="84"/>
      <c r="G9" s="84"/>
    </row>
    <row r="13" s="48" customFormat="1" ht="14.25" spans="1:257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c r="CKF13" s="46"/>
      <c r="CKG13" s="46"/>
      <c r="CKH13" s="46"/>
      <c r="CKI13" s="46"/>
      <c r="CKJ13" s="46"/>
      <c r="CKK13" s="46"/>
      <c r="CKL13" s="46"/>
      <c r="CKM13" s="46"/>
      <c r="CKN13" s="46"/>
      <c r="CKO13" s="46"/>
      <c r="CKP13" s="46"/>
      <c r="CKQ13" s="46"/>
      <c r="CKR13" s="46"/>
      <c r="CKS13" s="46"/>
      <c r="CKT13" s="46"/>
      <c r="CKU13" s="46"/>
      <c r="CKV13" s="46"/>
      <c r="CKW13" s="46"/>
      <c r="CKX13" s="46"/>
      <c r="CKY13" s="46"/>
      <c r="CKZ13" s="46"/>
      <c r="CLA13" s="46"/>
      <c r="CLB13" s="46"/>
      <c r="CLC13" s="46"/>
      <c r="CLD13" s="46"/>
      <c r="CLE13" s="46"/>
      <c r="CLF13" s="46"/>
      <c r="CLG13" s="46"/>
      <c r="CLH13" s="46"/>
      <c r="CLI13" s="46"/>
      <c r="CLJ13" s="46"/>
      <c r="CLK13" s="46"/>
      <c r="CLL13" s="46"/>
      <c r="CLM13" s="46"/>
      <c r="CLN13" s="46"/>
      <c r="CLO13" s="46"/>
      <c r="CLP13" s="46"/>
      <c r="CLQ13" s="46"/>
      <c r="CLR13" s="46"/>
      <c r="CLS13" s="46"/>
      <c r="CLT13" s="46"/>
      <c r="CLU13" s="46"/>
      <c r="CLV13" s="46"/>
      <c r="CLW13" s="46"/>
      <c r="CLX13" s="46"/>
      <c r="CLY13" s="46"/>
      <c r="CLZ13" s="46"/>
      <c r="CMA13" s="46"/>
      <c r="CMB13" s="46"/>
      <c r="CMC13" s="46"/>
      <c r="CMD13" s="46"/>
      <c r="CME13" s="46"/>
      <c r="CMF13" s="46"/>
      <c r="CMG13" s="46"/>
      <c r="CMH13" s="46"/>
      <c r="CMI13" s="46"/>
      <c r="CMJ13" s="46"/>
      <c r="CMK13" s="46"/>
      <c r="CML13" s="46"/>
      <c r="CMM13" s="46"/>
      <c r="CMN13" s="46"/>
      <c r="CMO13" s="46"/>
      <c r="CMP13" s="46"/>
      <c r="CMQ13" s="46"/>
      <c r="CMR13" s="46"/>
      <c r="CMS13" s="46"/>
      <c r="CMT13" s="46"/>
      <c r="CMU13" s="46"/>
      <c r="CMV13" s="46"/>
      <c r="CMW13" s="46"/>
      <c r="CMX13" s="46"/>
      <c r="CMY13" s="46"/>
      <c r="CMZ13" s="46"/>
      <c r="CNA13" s="46"/>
      <c r="CNB13" s="46"/>
      <c r="CNC13" s="46"/>
      <c r="CND13" s="46"/>
      <c r="CNE13" s="46"/>
      <c r="CNF13" s="46"/>
      <c r="CNG13" s="46"/>
      <c r="CNH13" s="46"/>
      <c r="CNI13" s="46"/>
      <c r="CNJ13" s="46"/>
      <c r="CNK13" s="46"/>
      <c r="CNL13" s="46"/>
      <c r="CNM13" s="46"/>
      <c r="CNN13" s="46"/>
      <c r="CNO13" s="46"/>
      <c r="CNP13" s="46"/>
      <c r="CNQ13" s="46"/>
      <c r="CNR13" s="46"/>
      <c r="CNS13" s="46"/>
      <c r="CNT13" s="46"/>
      <c r="CNU13" s="46"/>
      <c r="CNV13" s="46"/>
      <c r="CNW13" s="46"/>
      <c r="CNX13" s="46"/>
      <c r="CNY13" s="46"/>
      <c r="CNZ13" s="46"/>
      <c r="COA13" s="46"/>
      <c r="COB13" s="46"/>
      <c r="COC13" s="46"/>
      <c r="COD13" s="46"/>
      <c r="COE13" s="46"/>
      <c r="COF13" s="46"/>
      <c r="COG13" s="46"/>
      <c r="COH13" s="46"/>
      <c r="COI13" s="46"/>
      <c r="COJ13" s="46"/>
      <c r="COK13" s="46"/>
      <c r="COL13" s="46"/>
      <c r="COM13" s="46"/>
      <c r="CON13" s="46"/>
      <c r="COO13" s="46"/>
      <c r="COP13" s="46"/>
      <c r="COQ13" s="46"/>
      <c r="COR13" s="46"/>
      <c r="COS13" s="46"/>
      <c r="COT13" s="46"/>
      <c r="COU13" s="46"/>
      <c r="COV13" s="46"/>
      <c r="COW13" s="46"/>
      <c r="COX13" s="46"/>
      <c r="COY13" s="46"/>
      <c r="COZ13" s="46"/>
      <c r="CPA13" s="46"/>
      <c r="CPB13" s="46"/>
      <c r="CPC13" s="46"/>
      <c r="CPD13" s="46"/>
      <c r="CPE13" s="46"/>
      <c r="CPF13" s="46"/>
      <c r="CPG13" s="46"/>
      <c r="CPH13" s="46"/>
      <c r="CPI13" s="46"/>
      <c r="CPJ13" s="46"/>
      <c r="CPK13" s="46"/>
      <c r="CPL13" s="46"/>
      <c r="CPM13" s="46"/>
      <c r="CPN13" s="46"/>
      <c r="CPO13" s="46"/>
      <c r="CPP13" s="46"/>
      <c r="CPQ13" s="46"/>
      <c r="CPR13" s="46"/>
      <c r="CPS13" s="46"/>
      <c r="CPT13" s="46"/>
      <c r="CPU13" s="46"/>
      <c r="CPV13" s="46"/>
      <c r="CPW13" s="46"/>
      <c r="CPX13" s="46"/>
      <c r="CPY13" s="46"/>
      <c r="CPZ13" s="46"/>
      <c r="CQA13" s="46"/>
      <c r="CQB13" s="46"/>
      <c r="CQC13" s="46"/>
      <c r="CQD13" s="46"/>
      <c r="CQE13" s="46"/>
      <c r="CQF13" s="46"/>
      <c r="CQG13" s="46"/>
      <c r="CQH13" s="46"/>
      <c r="CQI13" s="46"/>
      <c r="CQJ13" s="46"/>
      <c r="CQK13" s="46"/>
      <c r="CQL13" s="46"/>
      <c r="CQM13" s="46"/>
      <c r="CQN13" s="46"/>
      <c r="CQO13" s="46"/>
      <c r="CQP13" s="46"/>
      <c r="CQQ13" s="46"/>
      <c r="CQR13" s="46"/>
      <c r="CQS13" s="46"/>
      <c r="CQT13" s="46"/>
      <c r="CQU13" s="46"/>
      <c r="CQV13" s="46"/>
      <c r="CQW13" s="46"/>
      <c r="CQX13" s="46"/>
      <c r="CQY13" s="46"/>
      <c r="CQZ13" s="46"/>
      <c r="CRA13" s="46"/>
      <c r="CRB13" s="46"/>
      <c r="CRC13" s="46"/>
      <c r="CRD13" s="46"/>
      <c r="CRE13" s="46"/>
      <c r="CRF13" s="46"/>
      <c r="CRG13" s="46"/>
      <c r="CRH13" s="46"/>
      <c r="CRI13" s="46"/>
      <c r="CRJ13" s="46"/>
      <c r="CRK13" s="46"/>
      <c r="CRL13" s="46"/>
      <c r="CRM13" s="46"/>
      <c r="CRN13" s="46"/>
      <c r="CRO13" s="46"/>
      <c r="CRP13" s="46"/>
      <c r="CRQ13" s="46"/>
      <c r="CRR13" s="46"/>
      <c r="CRS13" s="46"/>
      <c r="CRT13" s="46"/>
      <c r="CRU13" s="46"/>
      <c r="CRV13" s="46"/>
      <c r="CRW13" s="46"/>
      <c r="CRX13" s="46"/>
      <c r="CRY13" s="46"/>
      <c r="CRZ13" s="46"/>
      <c r="CSA13" s="46"/>
      <c r="CSB13" s="46"/>
      <c r="CSC13" s="46"/>
      <c r="CSD13" s="46"/>
      <c r="CSE13" s="46"/>
      <c r="CSF13" s="46"/>
      <c r="CSG13" s="46"/>
      <c r="CSH13" s="46"/>
      <c r="CSI13" s="46"/>
      <c r="CSJ13" s="46"/>
      <c r="CSK13" s="46"/>
      <c r="CSL13" s="46"/>
      <c r="CSM13" s="46"/>
      <c r="CSN13" s="46"/>
      <c r="CSO13" s="46"/>
      <c r="CSP13" s="46"/>
      <c r="CSQ13" s="46"/>
      <c r="CSR13" s="46"/>
      <c r="CSS13" s="46"/>
      <c r="CST13" s="46"/>
      <c r="CSU13" s="46"/>
      <c r="CSV13" s="46"/>
      <c r="CSW13" s="46"/>
      <c r="CSX13" s="46"/>
      <c r="CSY13" s="46"/>
      <c r="CSZ13" s="46"/>
      <c r="CTA13" s="46"/>
      <c r="CTB13" s="46"/>
      <c r="CTC13" s="46"/>
      <c r="CTD13" s="46"/>
      <c r="CTE13" s="46"/>
      <c r="CTF13" s="46"/>
      <c r="CTG13" s="46"/>
      <c r="CTH13" s="46"/>
      <c r="CTI13" s="46"/>
      <c r="CTJ13" s="46"/>
      <c r="CTK13" s="46"/>
      <c r="CTL13" s="46"/>
      <c r="CTM13" s="46"/>
      <c r="CTN13" s="46"/>
      <c r="CTO13" s="46"/>
      <c r="CTP13" s="46"/>
      <c r="CTQ13" s="46"/>
      <c r="CTR13" s="46"/>
      <c r="CTS13" s="46"/>
      <c r="CTT13" s="46"/>
      <c r="CTU13" s="46"/>
      <c r="CTV13" s="46"/>
      <c r="CTW13" s="46"/>
      <c r="CTX13" s="46"/>
      <c r="CTY13" s="46"/>
      <c r="CTZ13" s="46"/>
      <c r="CUA13" s="46"/>
    </row>
    <row r="14" s="48" customFormat="1" ht="14.25" spans="1:257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c r="CKF14" s="46"/>
      <c r="CKG14" s="46"/>
      <c r="CKH14" s="46"/>
      <c r="CKI14" s="46"/>
      <c r="CKJ14" s="46"/>
      <c r="CKK14" s="46"/>
      <c r="CKL14" s="46"/>
      <c r="CKM14" s="46"/>
      <c r="CKN14" s="46"/>
      <c r="CKO14" s="46"/>
      <c r="CKP14" s="46"/>
      <c r="CKQ14" s="46"/>
      <c r="CKR14" s="46"/>
      <c r="CKS14" s="46"/>
      <c r="CKT14" s="46"/>
      <c r="CKU14" s="46"/>
      <c r="CKV14" s="46"/>
      <c r="CKW14" s="46"/>
      <c r="CKX14" s="46"/>
      <c r="CKY14" s="46"/>
      <c r="CKZ14" s="46"/>
      <c r="CLA14" s="46"/>
      <c r="CLB14" s="46"/>
      <c r="CLC14" s="46"/>
      <c r="CLD14" s="46"/>
      <c r="CLE14" s="46"/>
      <c r="CLF14" s="46"/>
      <c r="CLG14" s="46"/>
      <c r="CLH14" s="46"/>
      <c r="CLI14" s="46"/>
      <c r="CLJ14" s="46"/>
      <c r="CLK14" s="46"/>
      <c r="CLL14" s="46"/>
      <c r="CLM14" s="46"/>
      <c r="CLN14" s="46"/>
      <c r="CLO14" s="46"/>
      <c r="CLP14" s="46"/>
      <c r="CLQ14" s="46"/>
      <c r="CLR14" s="46"/>
      <c r="CLS14" s="46"/>
      <c r="CLT14" s="46"/>
      <c r="CLU14" s="46"/>
      <c r="CLV14" s="46"/>
      <c r="CLW14" s="46"/>
      <c r="CLX14" s="46"/>
      <c r="CLY14" s="46"/>
      <c r="CLZ14" s="46"/>
      <c r="CMA14" s="46"/>
      <c r="CMB14" s="46"/>
      <c r="CMC14" s="46"/>
      <c r="CMD14" s="46"/>
      <c r="CME14" s="46"/>
      <c r="CMF14" s="46"/>
      <c r="CMG14" s="46"/>
      <c r="CMH14" s="46"/>
      <c r="CMI14" s="46"/>
      <c r="CMJ14" s="46"/>
      <c r="CMK14" s="46"/>
      <c r="CML14" s="46"/>
      <c r="CMM14" s="46"/>
      <c r="CMN14" s="46"/>
      <c r="CMO14" s="46"/>
      <c r="CMP14" s="46"/>
      <c r="CMQ14" s="46"/>
      <c r="CMR14" s="46"/>
      <c r="CMS14" s="46"/>
      <c r="CMT14" s="46"/>
      <c r="CMU14" s="46"/>
      <c r="CMV14" s="46"/>
      <c r="CMW14" s="46"/>
      <c r="CMX14" s="46"/>
      <c r="CMY14" s="46"/>
      <c r="CMZ14" s="46"/>
      <c r="CNA14" s="46"/>
      <c r="CNB14" s="46"/>
      <c r="CNC14" s="46"/>
      <c r="CND14" s="46"/>
      <c r="CNE14" s="46"/>
      <c r="CNF14" s="46"/>
      <c r="CNG14" s="46"/>
      <c r="CNH14" s="46"/>
      <c r="CNI14" s="46"/>
      <c r="CNJ14" s="46"/>
      <c r="CNK14" s="46"/>
      <c r="CNL14" s="46"/>
      <c r="CNM14" s="46"/>
      <c r="CNN14" s="46"/>
      <c r="CNO14" s="46"/>
      <c r="CNP14" s="46"/>
      <c r="CNQ14" s="46"/>
      <c r="CNR14" s="46"/>
      <c r="CNS14" s="46"/>
      <c r="CNT14" s="46"/>
      <c r="CNU14" s="46"/>
      <c r="CNV14" s="46"/>
      <c r="CNW14" s="46"/>
      <c r="CNX14" s="46"/>
      <c r="CNY14" s="46"/>
      <c r="CNZ14" s="46"/>
      <c r="COA14" s="46"/>
      <c r="COB14" s="46"/>
      <c r="COC14" s="46"/>
      <c r="COD14" s="46"/>
      <c r="COE14" s="46"/>
      <c r="COF14" s="46"/>
      <c r="COG14" s="46"/>
      <c r="COH14" s="46"/>
      <c r="COI14" s="46"/>
      <c r="COJ14" s="46"/>
      <c r="COK14" s="46"/>
      <c r="COL14" s="46"/>
      <c r="COM14" s="46"/>
      <c r="CON14" s="46"/>
      <c r="COO14" s="46"/>
      <c r="COP14" s="46"/>
      <c r="COQ14" s="46"/>
      <c r="COR14" s="46"/>
      <c r="COS14" s="46"/>
      <c r="COT14" s="46"/>
      <c r="COU14" s="46"/>
      <c r="COV14" s="46"/>
      <c r="COW14" s="46"/>
      <c r="COX14" s="46"/>
      <c r="COY14" s="46"/>
      <c r="COZ14" s="46"/>
      <c r="CPA14" s="46"/>
      <c r="CPB14" s="46"/>
      <c r="CPC14" s="46"/>
      <c r="CPD14" s="46"/>
      <c r="CPE14" s="46"/>
      <c r="CPF14" s="46"/>
      <c r="CPG14" s="46"/>
      <c r="CPH14" s="46"/>
      <c r="CPI14" s="46"/>
      <c r="CPJ14" s="46"/>
      <c r="CPK14" s="46"/>
      <c r="CPL14" s="46"/>
      <c r="CPM14" s="46"/>
      <c r="CPN14" s="46"/>
      <c r="CPO14" s="46"/>
      <c r="CPP14" s="46"/>
      <c r="CPQ14" s="46"/>
      <c r="CPR14" s="46"/>
      <c r="CPS14" s="46"/>
      <c r="CPT14" s="46"/>
      <c r="CPU14" s="46"/>
      <c r="CPV14" s="46"/>
      <c r="CPW14" s="46"/>
      <c r="CPX14" s="46"/>
      <c r="CPY14" s="46"/>
      <c r="CPZ14" s="46"/>
      <c r="CQA14" s="46"/>
      <c r="CQB14" s="46"/>
      <c r="CQC14" s="46"/>
      <c r="CQD14" s="46"/>
      <c r="CQE14" s="46"/>
      <c r="CQF14" s="46"/>
      <c r="CQG14" s="46"/>
      <c r="CQH14" s="46"/>
      <c r="CQI14" s="46"/>
      <c r="CQJ14" s="46"/>
      <c r="CQK14" s="46"/>
      <c r="CQL14" s="46"/>
      <c r="CQM14" s="46"/>
      <c r="CQN14" s="46"/>
      <c r="CQO14" s="46"/>
      <c r="CQP14" s="46"/>
      <c r="CQQ14" s="46"/>
      <c r="CQR14" s="46"/>
      <c r="CQS14" s="46"/>
      <c r="CQT14" s="46"/>
      <c r="CQU14" s="46"/>
      <c r="CQV14" s="46"/>
      <c r="CQW14" s="46"/>
      <c r="CQX14" s="46"/>
      <c r="CQY14" s="46"/>
      <c r="CQZ14" s="46"/>
      <c r="CRA14" s="46"/>
      <c r="CRB14" s="46"/>
      <c r="CRC14" s="46"/>
      <c r="CRD14" s="46"/>
      <c r="CRE14" s="46"/>
      <c r="CRF14" s="46"/>
      <c r="CRG14" s="46"/>
      <c r="CRH14" s="46"/>
      <c r="CRI14" s="46"/>
      <c r="CRJ14" s="46"/>
      <c r="CRK14" s="46"/>
      <c r="CRL14" s="46"/>
      <c r="CRM14" s="46"/>
      <c r="CRN14" s="46"/>
      <c r="CRO14" s="46"/>
      <c r="CRP14" s="46"/>
      <c r="CRQ14" s="46"/>
      <c r="CRR14" s="46"/>
      <c r="CRS14" s="46"/>
      <c r="CRT14" s="46"/>
      <c r="CRU14" s="46"/>
      <c r="CRV14" s="46"/>
      <c r="CRW14" s="46"/>
      <c r="CRX14" s="46"/>
      <c r="CRY14" s="46"/>
      <c r="CRZ14" s="46"/>
      <c r="CSA14" s="46"/>
      <c r="CSB14" s="46"/>
      <c r="CSC14" s="46"/>
      <c r="CSD14" s="46"/>
      <c r="CSE14" s="46"/>
      <c r="CSF14" s="46"/>
      <c r="CSG14" s="46"/>
      <c r="CSH14" s="46"/>
      <c r="CSI14" s="46"/>
      <c r="CSJ14" s="46"/>
      <c r="CSK14" s="46"/>
      <c r="CSL14" s="46"/>
      <c r="CSM14" s="46"/>
      <c r="CSN14" s="46"/>
      <c r="CSO14" s="46"/>
      <c r="CSP14" s="46"/>
      <c r="CSQ14" s="46"/>
      <c r="CSR14" s="46"/>
      <c r="CSS14" s="46"/>
      <c r="CST14" s="46"/>
      <c r="CSU14" s="46"/>
      <c r="CSV14" s="46"/>
      <c r="CSW14" s="46"/>
      <c r="CSX14" s="46"/>
      <c r="CSY14" s="46"/>
      <c r="CSZ14" s="46"/>
      <c r="CTA14" s="46"/>
      <c r="CTB14" s="46"/>
      <c r="CTC14" s="46"/>
      <c r="CTD14" s="46"/>
      <c r="CTE14" s="46"/>
      <c r="CTF14" s="46"/>
      <c r="CTG14" s="46"/>
      <c r="CTH14" s="46"/>
      <c r="CTI14" s="46"/>
      <c r="CTJ14" s="46"/>
      <c r="CTK14" s="46"/>
      <c r="CTL14" s="46"/>
      <c r="CTM14" s="46"/>
      <c r="CTN14" s="46"/>
      <c r="CTO14" s="46"/>
      <c r="CTP14" s="46"/>
      <c r="CTQ14" s="46"/>
      <c r="CTR14" s="46"/>
      <c r="CTS14" s="46"/>
      <c r="CTT14" s="46"/>
      <c r="CTU14" s="46"/>
      <c r="CTV14" s="46"/>
      <c r="CTW14" s="46"/>
      <c r="CTX14" s="46"/>
      <c r="CTY14" s="46"/>
      <c r="CTZ14" s="46"/>
      <c r="CUA14" s="46"/>
    </row>
    <row r="32" s="48" customFormat="1" ht="14.25" spans="1:257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c r="IW32" s="46"/>
      <c r="IX32" s="46"/>
      <c r="IY32" s="46"/>
      <c r="IZ32" s="46"/>
      <c r="JA32" s="46"/>
      <c r="JB32" s="46"/>
      <c r="JC32" s="46"/>
      <c r="JD32" s="46"/>
      <c r="JE32" s="46"/>
      <c r="JF32" s="46"/>
      <c r="JG32" s="46"/>
      <c r="JH32" s="46"/>
      <c r="JI32" s="46"/>
      <c r="JJ32" s="46"/>
      <c r="JK32" s="46"/>
      <c r="JL32" s="46"/>
      <c r="JM32" s="46"/>
      <c r="JN32" s="46"/>
      <c r="JO32" s="46"/>
      <c r="JP32" s="46"/>
      <c r="JQ32" s="46"/>
      <c r="JR32" s="46"/>
      <c r="JS32" s="46"/>
      <c r="JT32" s="46"/>
      <c r="JU32" s="46"/>
      <c r="JV32" s="46"/>
      <c r="JW32" s="46"/>
      <c r="JX32" s="46"/>
      <c r="JY32" s="46"/>
      <c r="JZ32" s="46"/>
      <c r="KA32" s="46"/>
      <c r="KB32" s="46"/>
      <c r="KC32" s="46"/>
      <c r="KD32" s="46"/>
      <c r="KE32" s="46"/>
      <c r="KF32" s="46"/>
      <c r="KG32" s="46"/>
      <c r="KH32" s="46"/>
      <c r="KI32" s="46"/>
      <c r="KJ32" s="46"/>
      <c r="KK32" s="46"/>
      <c r="KL32" s="46"/>
      <c r="KM32" s="46"/>
      <c r="KN32" s="46"/>
      <c r="KO32" s="46"/>
      <c r="KP32" s="46"/>
      <c r="KQ32" s="46"/>
      <c r="KR32" s="46"/>
      <c r="KS32" s="46"/>
      <c r="KT32" s="46"/>
      <c r="KU32" s="46"/>
      <c r="KV32" s="46"/>
      <c r="KW32" s="46"/>
      <c r="KX32" s="46"/>
      <c r="KY32" s="46"/>
      <c r="KZ32" s="46"/>
      <c r="LA32" s="46"/>
      <c r="LB32" s="46"/>
      <c r="LC32" s="46"/>
      <c r="LD32" s="46"/>
      <c r="LE32" s="46"/>
      <c r="LF32" s="46"/>
      <c r="LG32" s="46"/>
      <c r="LH32" s="46"/>
      <c r="LI32" s="46"/>
      <c r="LJ32" s="46"/>
      <c r="LK32" s="46"/>
      <c r="LL32" s="46"/>
      <c r="LM32" s="46"/>
      <c r="LN32" s="46"/>
      <c r="LO32" s="46"/>
      <c r="LP32" s="46"/>
      <c r="LQ32" s="46"/>
      <c r="LR32" s="46"/>
      <c r="LS32" s="46"/>
      <c r="LT32" s="46"/>
      <c r="LU32" s="46"/>
      <c r="LV32" s="46"/>
      <c r="LW32" s="46"/>
      <c r="LX32" s="46"/>
      <c r="LY32" s="46"/>
      <c r="LZ32" s="46"/>
      <c r="MA32" s="46"/>
      <c r="MB32" s="46"/>
      <c r="MC32" s="46"/>
      <c r="MD32" s="46"/>
      <c r="ME32" s="46"/>
      <c r="MF32" s="46"/>
      <c r="MG32" s="46"/>
      <c r="MH32" s="46"/>
      <c r="MI32" s="46"/>
      <c r="MJ32" s="46"/>
      <c r="MK32" s="46"/>
      <c r="ML32" s="46"/>
      <c r="MM32" s="46"/>
      <c r="MN32" s="46"/>
      <c r="MO32" s="46"/>
      <c r="MP32" s="46"/>
      <c r="MQ32" s="46"/>
      <c r="MR32" s="46"/>
      <c r="MS32" s="46"/>
      <c r="MT32" s="46"/>
      <c r="MU32" s="46"/>
      <c r="MV32" s="46"/>
      <c r="MW32" s="46"/>
      <c r="MX32" s="46"/>
      <c r="MY32" s="46"/>
      <c r="MZ32" s="46"/>
      <c r="NA32" s="46"/>
      <c r="NB32" s="46"/>
      <c r="NC32" s="46"/>
      <c r="ND32" s="46"/>
      <c r="NE32" s="46"/>
      <c r="NF32" s="46"/>
      <c r="NG32" s="46"/>
      <c r="NH32" s="46"/>
      <c r="NI32" s="46"/>
      <c r="NJ32" s="46"/>
      <c r="NK32" s="46"/>
      <c r="NL32" s="46"/>
      <c r="NM32" s="46"/>
      <c r="NN32" s="46"/>
      <c r="NO32" s="46"/>
      <c r="NP32" s="46"/>
      <c r="NQ32" s="46"/>
      <c r="NR32" s="46"/>
      <c r="NS32" s="46"/>
      <c r="NT32" s="46"/>
      <c r="NU32" s="46"/>
      <c r="NV32" s="46"/>
      <c r="NW32" s="46"/>
      <c r="NX32" s="46"/>
      <c r="NY32" s="46"/>
      <c r="NZ32" s="46"/>
      <c r="OA32" s="46"/>
      <c r="OB32" s="46"/>
      <c r="OC32" s="46"/>
      <c r="OD32" s="46"/>
      <c r="OE32" s="46"/>
      <c r="OF32" s="46"/>
      <c r="OG32" s="46"/>
      <c r="OH32" s="46"/>
      <c r="OI32" s="46"/>
      <c r="OJ32" s="46"/>
      <c r="OK32" s="46"/>
      <c r="OL32" s="46"/>
      <c r="OM32" s="46"/>
      <c r="ON32" s="46"/>
      <c r="OO32" s="46"/>
      <c r="OP32" s="46"/>
      <c r="OQ32" s="46"/>
      <c r="OR32" s="46"/>
      <c r="OS32" s="46"/>
      <c r="OT32" s="46"/>
      <c r="OU32" s="46"/>
      <c r="OV32" s="46"/>
      <c r="OW32" s="46"/>
      <c r="OX32" s="46"/>
      <c r="OY32" s="46"/>
      <c r="OZ32" s="46"/>
      <c r="PA32" s="46"/>
      <c r="PB32" s="46"/>
      <c r="PC32" s="46"/>
      <c r="PD32" s="46"/>
      <c r="PE32" s="46"/>
      <c r="PF32" s="46"/>
      <c r="PG32" s="46"/>
      <c r="PH32" s="46"/>
      <c r="PI32" s="46"/>
      <c r="PJ32" s="46"/>
      <c r="PK32" s="46"/>
      <c r="PL32" s="46"/>
      <c r="PM32" s="46"/>
      <c r="PN32" s="46"/>
      <c r="PO32" s="46"/>
      <c r="PP32" s="46"/>
      <c r="PQ32" s="46"/>
      <c r="PR32" s="46"/>
      <c r="PS32" s="46"/>
      <c r="PT32" s="46"/>
      <c r="PU32" s="46"/>
      <c r="PV32" s="46"/>
      <c r="PW32" s="46"/>
      <c r="PX32" s="46"/>
      <c r="PY32" s="46"/>
      <c r="PZ32" s="46"/>
      <c r="QA32" s="46"/>
      <c r="QB32" s="46"/>
      <c r="QC32" s="46"/>
      <c r="QD32" s="46"/>
      <c r="QE32" s="46"/>
      <c r="QF32" s="46"/>
      <c r="QG32" s="46"/>
      <c r="QH32" s="46"/>
      <c r="QI32" s="46"/>
      <c r="QJ32" s="46"/>
      <c r="QK32" s="46"/>
      <c r="QL32" s="46"/>
      <c r="QM32" s="46"/>
      <c r="QN32" s="46"/>
      <c r="QO32" s="46"/>
      <c r="QP32" s="46"/>
      <c r="QQ32" s="46"/>
      <c r="QR32" s="46"/>
      <c r="QS32" s="46"/>
      <c r="QT32" s="46"/>
      <c r="QU32" s="46"/>
      <c r="QV32" s="46"/>
      <c r="QW32" s="46"/>
      <c r="QX32" s="46"/>
      <c r="QY32" s="46"/>
      <c r="QZ32" s="46"/>
      <c r="RA32" s="46"/>
      <c r="RB32" s="46"/>
      <c r="RC32" s="46"/>
      <c r="RD32" s="46"/>
      <c r="RE32" s="46"/>
      <c r="RF32" s="46"/>
      <c r="RG32" s="46"/>
      <c r="RH32" s="46"/>
      <c r="RI32" s="46"/>
      <c r="RJ32" s="46"/>
      <c r="RK32" s="46"/>
      <c r="RL32" s="46"/>
      <c r="RM32" s="46"/>
      <c r="RN32" s="46"/>
      <c r="RO32" s="46"/>
      <c r="RP32" s="46"/>
      <c r="RQ32" s="46"/>
      <c r="RR32" s="46"/>
      <c r="RS32" s="46"/>
      <c r="RT32" s="46"/>
      <c r="RU32" s="46"/>
      <c r="RV32" s="46"/>
      <c r="RW32" s="46"/>
      <c r="RX32" s="46"/>
      <c r="RY32" s="46"/>
      <c r="RZ32" s="46"/>
      <c r="SA32" s="46"/>
      <c r="SB32" s="46"/>
      <c r="SC32" s="46"/>
      <c r="SD32" s="46"/>
      <c r="SE32" s="46"/>
      <c r="SF32" s="46"/>
      <c r="SG32" s="46"/>
      <c r="SH32" s="46"/>
      <c r="SI32" s="46"/>
      <c r="SJ32" s="46"/>
      <c r="SK32" s="46"/>
      <c r="SL32" s="46"/>
      <c r="SM32" s="46"/>
      <c r="SN32" s="46"/>
      <c r="SO32" s="46"/>
      <c r="SP32" s="46"/>
      <c r="SQ32" s="46"/>
      <c r="SR32" s="46"/>
      <c r="SS32" s="46"/>
      <c r="ST32" s="46"/>
      <c r="SU32" s="46"/>
      <c r="SV32" s="46"/>
      <c r="SW32" s="46"/>
      <c r="SX32" s="46"/>
      <c r="SY32" s="46"/>
      <c r="SZ32" s="46"/>
      <c r="TA32" s="46"/>
      <c r="TB32" s="46"/>
      <c r="TC32" s="46"/>
      <c r="TD32" s="46"/>
      <c r="TE32" s="46"/>
      <c r="TF32" s="46"/>
      <c r="TG32" s="46"/>
      <c r="TH32" s="46"/>
      <c r="TI32" s="46"/>
      <c r="TJ32" s="46"/>
      <c r="TK32" s="46"/>
      <c r="TL32" s="46"/>
      <c r="TM32" s="46"/>
      <c r="TN32" s="46"/>
      <c r="TO32" s="46"/>
      <c r="TP32" s="46"/>
      <c r="TQ32" s="46"/>
      <c r="TR32" s="46"/>
      <c r="TS32" s="46"/>
      <c r="TT32" s="46"/>
      <c r="TU32" s="46"/>
      <c r="TV32" s="46"/>
      <c r="TW32" s="46"/>
      <c r="TX32" s="46"/>
      <c r="TY32" s="46"/>
      <c r="TZ32" s="46"/>
      <c r="UA32" s="46"/>
      <c r="UB32" s="46"/>
      <c r="UC32" s="46"/>
      <c r="UD32" s="46"/>
      <c r="UE32" s="46"/>
      <c r="UF32" s="46"/>
      <c r="UG32" s="46"/>
      <c r="UH32" s="46"/>
      <c r="UI32" s="46"/>
      <c r="UJ32" s="46"/>
      <c r="UK32" s="46"/>
      <c r="UL32" s="46"/>
      <c r="UM32" s="46"/>
      <c r="UN32" s="46"/>
      <c r="UO32" s="46"/>
      <c r="UP32" s="46"/>
      <c r="UQ32" s="46"/>
      <c r="UR32" s="46"/>
      <c r="US32" s="46"/>
      <c r="UT32" s="46"/>
      <c r="UU32" s="46"/>
      <c r="UV32" s="46"/>
      <c r="UW32" s="46"/>
      <c r="UX32" s="46"/>
      <c r="UY32" s="46"/>
      <c r="UZ32" s="46"/>
      <c r="VA32" s="46"/>
      <c r="VB32" s="46"/>
      <c r="VC32" s="46"/>
      <c r="VD32" s="46"/>
      <c r="VE32" s="46"/>
      <c r="VF32" s="46"/>
      <c r="VG32" s="46"/>
      <c r="VH32" s="46"/>
      <c r="VI32" s="46"/>
      <c r="VJ32" s="46"/>
      <c r="VK32" s="46"/>
      <c r="VL32" s="46"/>
      <c r="VM32" s="46"/>
      <c r="VN32" s="46"/>
      <c r="VO32" s="46"/>
      <c r="VP32" s="46"/>
      <c r="VQ32" s="46"/>
      <c r="VR32" s="46"/>
      <c r="VS32" s="46"/>
      <c r="VT32" s="46"/>
      <c r="VU32" s="46"/>
      <c r="VV32" s="46"/>
      <c r="VW32" s="46"/>
      <c r="VX32" s="46"/>
      <c r="VY32" s="46"/>
      <c r="VZ32" s="46"/>
      <c r="WA32" s="46"/>
      <c r="WB32" s="46"/>
      <c r="WC32" s="46"/>
      <c r="WD32" s="46"/>
      <c r="WE32" s="46"/>
      <c r="WF32" s="46"/>
      <c r="WG32" s="46"/>
      <c r="WH32" s="46"/>
      <c r="WI32" s="46"/>
      <c r="WJ32" s="46"/>
      <c r="WK32" s="46"/>
      <c r="WL32" s="46"/>
      <c r="WM32" s="46"/>
      <c r="WN32" s="46"/>
      <c r="WO32" s="46"/>
      <c r="WP32" s="46"/>
      <c r="WQ32" s="46"/>
      <c r="WR32" s="46"/>
      <c r="WS32" s="46"/>
      <c r="WT32" s="46"/>
      <c r="WU32" s="46"/>
      <c r="WV32" s="46"/>
      <c r="WW32" s="46"/>
      <c r="WX32" s="46"/>
      <c r="WY32" s="46"/>
      <c r="WZ32" s="46"/>
      <c r="XA32" s="46"/>
      <c r="XB32" s="46"/>
      <c r="XC32" s="46"/>
      <c r="XD32" s="46"/>
      <c r="XE32" s="46"/>
      <c r="XF32" s="46"/>
      <c r="XG32" s="46"/>
      <c r="XH32" s="46"/>
      <c r="XI32" s="46"/>
      <c r="XJ32" s="46"/>
      <c r="XK32" s="46"/>
      <c r="XL32" s="46"/>
      <c r="XM32" s="46"/>
      <c r="XN32" s="46"/>
      <c r="XO32" s="46"/>
      <c r="XP32" s="46"/>
      <c r="XQ32" s="46"/>
      <c r="XR32" s="46"/>
      <c r="XS32" s="46"/>
      <c r="XT32" s="46"/>
      <c r="XU32" s="46"/>
      <c r="XV32" s="46"/>
      <c r="XW32" s="46"/>
      <c r="XX32" s="46"/>
      <c r="XY32" s="46"/>
      <c r="XZ32" s="46"/>
      <c r="YA32" s="46"/>
      <c r="YB32" s="46"/>
      <c r="YC32" s="46"/>
      <c r="YD32" s="46"/>
      <c r="YE32" s="46"/>
      <c r="YF32" s="46"/>
      <c r="YG32" s="46"/>
      <c r="YH32" s="46"/>
      <c r="YI32" s="46"/>
      <c r="YJ32" s="46"/>
      <c r="YK32" s="46"/>
      <c r="YL32" s="46"/>
      <c r="YM32" s="46"/>
      <c r="YN32" s="46"/>
      <c r="YO32" s="46"/>
      <c r="YP32" s="46"/>
      <c r="YQ32" s="46"/>
      <c r="YR32" s="46"/>
      <c r="YS32" s="46"/>
      <c r="YT32" s="46"/>
      <c r="YU32" s="46"/>
      <c r="YV32" s="46"/>
      <c r="YW32" s="46"/>
      <c r="YX32" s="46"/>
      <c r="YY32" s="46"/>
      <c r="YZ32" s="46"/>
      <c r="ZA32" s="46"/>
      <c r="ZB32" s="46"/>
      <c r="ZC32" s="46"/>
      <c r="ZD32" s="46"/>
      <c r="ZE32" s="46"/>
      <c r="ZF32" s="46"/>
      <c r="ZG32" s="46"/>
      <c r="ZH32" s="46"/>
      <c r="ZI32" s="46"/>
      <c r="ZJ32" s="46"/>
      <c r="ZK32" s="46"/>
      <c r="ZL32" s="46"/>
      <c r="ZM32" s="46"/>
      <c r="ZN32" s="46"/>
      <c r="ZO32" s="46"/>
      <c r="ZP32" s="46"/>
      <c r="ZQ32" s="46"/>
      <c r="ZR32" s="46"/>
      <c r="ZS32" s="46"/>
      <c r="ZT32" s="46"/>
      <c r="ZU32" s="46"/>
      <c r="ZV32" s="46"/>
      <c r="ZW32" s="46"/>
      <c r="ZX32" s="46"/>
      <c r="ZY32" s="46"/>
      <c r="ZZ32" s="46"/>
      <c r="AAA32" s="46"/>
      <c r="AAB32" s="46"/>
      <c r="AAC32" s="46"/>
      <c r="AAD32" s="46"/>
      <c r="AAE32" s="46"/>
      <c r="AAF32" s="46"/>
      <c r="AAG32" s="46"/>
      <c r="AAH32" s="46"/>
      <c r="AAI32" s="46"/>
      <c r="AAJ32" s="46"/>
      <c r="AAK32" s="46"/>
      <c r="AAL32" s="46"/>
      <c r="AAM32" s="46"/>
      <c r="AAN32" s="46"/>
      <c r="AAO32" s="46"/>
      <c r="AAP32" s="46"/>
      <c r="AAQ32" s="46"/>
      <c r="AAR32" s="46"/>
      <c r="AAS32" s="46"/>
      <c r="AAT32" s="46"/>
      <c r="AAU32" s="46"/>
      <c r="AAV32" s="46"/>
      <c r="AAW32" s="46"/>
      <c r="AAX32" s="46"/>
      <c r="AAY32" s="46"/>
      <c r="AAZ32" s="46"/>
      <c r="ABA32" s="46"/>
      <c r="ABB32" s="46"/>
      <c r="ABC32" s="46"/>
      <c r="ABD32" s="46"/>
      <c r="ABE32" s="46"/>
      <c r="ABF32" s="46"/>
      <c r="ABG32" s="46"/>
      <c r="ABH32" s="46"/>
      <c r="ABI32" s="46"/>
      <c r="ABJ32" s="46"/>
      <c r="ABK32" s="46"/>
      <c r="ABL32" s="46"/>
      <c r="ABM32" s="46"/>
      <c r="ABN32" s="46"/>
      <c r="ABO32" s="46"/>
      <c r="ABP32" s="46"/>
      <c r="ABQ32" s="46"/>
      <c r="ABR32" s="46"/>
      <c r="ABS32" s="46"/>
      <c r="ABT32" s="46"/>
      <c r="ABU32" s="46"/>
      <c r="ABV32" s="46"/>
      <c r="ABW32" s="46"/>
      <c r="ABX32" s="46"/>
      <c r="ABY32" s="46"/>
      <c r="ABZ32" s="46"/>
      <c r="ACA32" s="46"/>
      <c r="ACB32" s="46"/>
      <c r="ACC32" s="46"/>
      <c r="ACD32" s="46"/>
      <c r="ACE32" s="46"/>
      <c r="ACF32" s="46"/>
      <c r="ACG32" s="46"/>
      <c r="ACH32" s="46"/>
      <c r="ACI32" s="46"/>
      <c r="ACJ32" s="46"/>
      <c r="ACK32" s="46"/>
      <c r="ACL32" s="46"/>
      <c r="ACM32" s="46"/>
      <c r="ACN32" s="46"/>
      <c r="ACO32" s="46"/>
      <c r="ACP32" s="46"/>
      <c r="ACQ32" s="46"/>
      <c r="ACR32" s="46"/>
      <c r="ACS32" s="46"/>
      <c r="ACT32" s="46"/>
      <c r="ACU32" s="46"/>
      <c r="ACV32" s="46"/>
      <c r="ACW32" s="46"/>
      <c r="ACX32" s="46"/>
      <c r="ACY32" s="46"/>
      <c r="ACZ32" s="46"/>
      <c r="ADA32" s="46"/>
      <c r="ADB32" s="46"/>
      <c r="ADC32" s="46"/>
      <c r="ADD32" s="46"/>
      <c r="ADE32" s="46"/>
      <c r="ADF32" s="46"/>
      <c r="ADG32" s="46"/>
      <c r="ADH32" s="46"/>
      <c r="ADI32" s="46"/>
      <c r="ADJ32" s="46"/>
      <c r="ADK32" s="46"/>
      <c r="ADL32" s="46"/>
      <c r="ADM32" s="46"/>
      <c r="ADN32" s="46"/>
      <c r="ADO32" s="46"/>
      <c r="ADP32" s="46"/>
      <c r="ADQ32" s="46"/>
      <c r="ADR32" s="46"/>
      <c r="ADS32" s="46"/>
      <c r="ADT32" s="46"/>
      <c r="ADU32" s="46"/>
      <c r="ADV32" s="46"/>
      <c r="ADW32" s="46"/>
      <c r="ADX32" s="46"/>
      <c r="ADY32" s="46"/>
      <c r="ADZ32" s="46"/>
      <c r="AEA32" s="46"/>
      <c r="AEB32" s="46"/>
      <c r="AEC32" s="46"/>
      <c r="AED32" s="46"/>
      <c r="AEE32" s="46"/>
      <c r="AEF32" s="46"/>
      <c r="AEG32" s="46"/>
      <c r="AEH32" s="46"/>
      <c r="AEI32" s="46"/>
      <c r="AEJ32" s="46"/>
      <c r="AEK32" s="46"/>
      <c r="AEL32" s="46"/>
      <c r="AEM32" s="46"/>
      <c r="AEN32" s="46"/>
      <c r="AEO32" s="46"/>
      <c r="AEP32" s="46"/>
      <c r="AEQ32" s="46"/>
      <c r="AER32" s="46"/>
      <c r="AES32" s="46"/>
      <c r="AET32" s="46"/>
      <c r="AEU32" s="46"/>
      <c r="AEV32" s="46"/>
      <c r="AEW32" s="46"/>
      <c r="AEX32" s="46"/>
      <c r="AEY32" s="46"/>
      <c r="AEZ32" s="46"/>
      <c r="AFA32" s="46"/>
      <c r="AFB32" s="46"/>
      <c r="AFC32" s="46"/>
      <c r="AFD32" s="46"/>
      <c r="AFE32" s="46"/>
      <c r="AFF32" s="46"/>
      <c r="AFG32" s="46"/>
      <c r="AFH32" s="46"/>
      <c r="AFI32" s="46"/>
      <c r="AFJ32" s="46"/>
      <c r="AFK32" s="46"/>
      <c r="AFL32" s="46"/>
      <c r="AFM32" s="46"/>
      <c r="AFN32" s="46"/>
      <c r="AFO32" s="46"/>
      <c r="AFP32" s="46"/>
      <c r="AFQ32" s="46"/>
      <c r="AFR32" s="46"/>
      <c r="AFS32" s="46"/>
      <c r="AFT32" s="46"/>
      <c r="AFU32" s="46"/>
      <c r="AFV32" s="46"/>
      <c r="AFW32" s="46"/>
      <c r="AFX32" s="46"/>
      <c r="AFY32" s="46"/>
      <c r="AFZ32" s="46"/>
      <c r="AGA32" s="46"/>
      <c r="AGB32" s="46"/>
      <c r="AGC32" s="46"/>
      <c r="AGD32" s="46"/>
      <c r="AGE32" s="46"/>
      <c r="AGF32" s="46"/>
      <c r="AGG32" s="46"/>
      <c r="AGH32" s="46"/>
      <c r="AGI32" s="46"/>
      <c r="AGJ32" s="46"/>
      <c r="AGK32" s="46"/>
      <c r="AGL32" s="46"/>
      <c r="AGM32" s="46"/>
      <c r="AGN32" s="46"/>
      <c r="AGO32" s="46"/>
      <c r="AGP32" s="46"/>
      <c r="AGQ32" s="46"/>
      <c r="AGR32" s="46"/>
      <c r="AGS32" s="46"/>
      <c r="AGT32" s="46"/>
      <c r="AGU32" s="46"/>
      <c r="AGV32" s="46"/>
      <c r="AGW32" s="46"/>
      <c r="AGX32" s="46"/>
      <c r="AGY32" s="46"/>
      <c r="AGZ32" s="46"/>
      <c r="AHA32" s="46"/>
      <c r="AHB32" s="46"/>
      <c r="AHC32" s="46"/>
      <c r="AHD32" s="46"/>
      <c r="AHE32" s="46"/>
      <c r="AHF32" s="46"/>
      <c r="AHG32" s="46"/>
      <c r="AHH32" s="46"/>
      <c r="AHI32" s="46"/>
      <c r="AHJ32" s="46"/>
      <c r="AHK32" s="46"/>
      <c r="AHL32" s="46"/>
      <c r="AHM32" s="46"/>
      <c r="AHN32" s="46"/>
      <c r="AHO32" s="46"/>
      <c r="AHP32" s="46"/>
      <c r="AHQ32" s="46"/>
      <c r="AHR32" s="46"/>
      <c r="AHS32" s="46"/>
      <c r="AHT32" s="46"/>
      <c r="AHU32" s="46"/>
      <c r="AHV32" s="46"/>
      <c r="AHW32" s="46"/>
      <c r="AHX32" s="46"/>
      <c r="AHY32" s="46"/>
      <c r="AHZ32" s="46"/>
      <c r="AIA32" s="46"/>
      <c r="AIB32" s="46"/>
      <c r="AIC32" s="46"/>
      <c r="AID32" s="46"/>
      <c r="AIE32" s="46"/>
      <c r="AIF32" s="46"/>
      <c r="AIG32" s="46"/>
      <c r="AIH32" s="46"/>
      <c r="AII32" s="46"/>
      <c r="AIJ32" s="46"/>
      <c r="AIK32" s="46"/>
      <c r="AIL32" s="46"/>
      <c r="AIM32" s="46"/>
      <c r="AIN32" s="46"/>
      <c r="AIO32" s="46"/>
      <c r="AIP32" s="46"/>
      <c r="AIQ32" s="46"/>
      <c r="AIR32" s="46"/>
      <c r="AIS32" s="46"/>
      <c r="AIT32" s="46"/>
      <c r="AIU32" s="46"/>
      <c r="AIV32" s="46"/>
      <c r="AIW32" s="46"/>
      <c r="AIX32" s="46"/>
      <c r="AIY32" s="46"/>
      <c r="AIZ32" s="46"/>
      <c r="AJA32" s="46"/>
      <c r="AJB32" s="46"/>
      <c r="AJC32" s="46"/>
      <c r="AJD32" s="46"/>
      <c r="AJE32" s="46"/>
      <c r="AJF32" s="46"/>
      <c r="AJG32" s="46"/>
      <c r="AJH32" s="46"/>
      <c r="AJI32" s="46"/>
      <c r="AJJ32" s="46"/>
      <c r="AJK32" s="46"/>
      <c r="AJL32" s="46"/>
      <c r="AJM32" s="46"/>
      <c r="AJN32" s="46"/>
      <c r="AJO32" s="46"/>
      <c r="AJP32" s="46"/>
      <c r="AJQ32" s="46"/>
      <c r="AJR32" s="46"/>
      <c r="AJS32" s="46"/>
      <c r="AJT32" s="46"/>
      <c r="AJU32" s="46"/>
      <c r="AJV32" s="46"/>
      <c r="AJW32" s="46"/>
      <c r="AJX32" s="46"/>
      <c r="AJY32" s="46"/>
      <c r="AJZ32" s="46"/>
      <c r="AKA32" s="46"/>
      <c r="AKB32" s="46"/>
      <c r="AKC32" s="46"/>
      <c r="AKD32" s="46"/>
      <c r="AKE32" s="46"/>
      <c r="AKF32" s="46"/>
      <c r="AKG32" s="46"/>
      <c r="AKH32" s="46"/>
      <c r="AKI32" s="46"/>
      <c r="AKJ32" s="46"/>
      <c r="AKK32" s="46"/>
      <c r="AKL32" s="46"/>
      <c r="AKM32" s="46"/>
      <c r="AKN32" s="46"/>
      <c r="AKO32" s="46"/>
      <c r="AKP32" s="46"/>
      <c r="AKQ32" s="46"/>
      <c r="AKR32" s="46"/>
      <c r="AKS32" s="46"/>
      <c r="AKT32" s="46"/>
      <c r="AKU32" s="46"/>
      <c r="AKV32" s="46"/>
      <c r="AKW32" s="46"/>
      <c r="AKX32" s="46"/>
      <c r="AKY32" s="46"/>
      <c r="AKZ32" s="46"/>
      <c r="ALA32" s="46"/>
      <c r="ALB32" s="46"/>
      <c r="ALC32" s="46"/>
      <c r="ALD32" s="46"/>
      <c r="ALE32" s="46"/>
      <c r="ALF32" s="46"/>
      <c r="ALG32" s="46"/>
      <c r="ALH32" s="46"/>
      <c r="ALI32" s="46"/>
      <c r="ALJ32" s="46"/>
      <c r="ALK32" s="46"/>
      <c r="ALL32" s="46"/>
      <c r="ALM32" s="46"/>
      <c r="ALN32" s="46"/>
      <c r="ALO32" s="46"/>
      <c r="ALP32" s="46"/>
      <c r="ALQ32" s="46"/>
      <c r="ALR32" s="46"/>
      <c r="ALS32" s="46"/>
      <c r="ALT32" s="46"/>
      <c r="ALU32" s="46"/>
      <c r="ALV32" s="46"/>
      <c r="ALW32" s="46"/>
      <c r="ALX32" s="46"/>
      <c r="ALY32" s="46"/>
      <c r="ALZ32" s="46"/>
      <c r="AMA32" s="46"/>
      <c r="AMB32" s="46"/>
      <c r="AMC32" s="46"/>
      <c r="AMD32" s="46"/>
      <c r="AME32" s="46"/>
      <c r="AMF32" s="46"/>
      <c r="AMG32" s="46"/>
      <c r="AMH32" s="46"/>
      <c r="AMI32" s="46"/>
      <c r="AMJ32" s="46"/>
      <c r="AMK32" s="46"/>
      <c r="AML32" s="46"/>
      <c r="AMM32" s="46"/>
      <c r="AMN32" s="46"/>
      <c r="AMO32" s="46"/>
      <c r="AMP32" s="46"/>
      <c r="AMQ32" s="46"/>
      <c r="AMR32" s="46"/>
      <c r="AMS32" s="46"/>
      <c r="AMT32" s="46"/>
      <c r="AMU32" s="46"/>
      <c r="AMV32" s="46"/>
      <c r="AMW32" s="46"/>
      <c r="AMX32" s="46"/>
      <c r="AMY32" s="46"/>
      <c r="AMZ32" s="46"/>
      <c r="ANA32" s="46"/>
      <c r="ANB32" s="46"/>
      <c r="ANC32" s="46"/>
      <c r="AND32" s="46"/>
      <c r="ANE32" s="46"/>
      <c r="ANF32" s="46"/>
      <c r="ANG32" s="46"/>
      <c r="ANH32" s="46"/>
      <c r="ANI32" s="46"/>
      <c r="ANJ32" s="46"/>
      <c r="ANK32" s="46"/>
      <c r="ANL32" s="46"/>
      <c r="ANM32" s="46"/>
      <c r="ANN32" s="46"/>
      <c r="ANO32" s="46"/>
      <c r="ANP32" s="46"/>
      <c r="ANQ32" s="46"/>
      <c r="ANR32" s="46"/>
      <c r="ANS32" s="46"/>
      <c r="ANT32" s="46"/>
      <c r="ANU32" s="46"/>
      <c r="ANV32" s="46"/>
      <c r="ANW32" s="46"/>
      <c r="ANX32" s="46"/>
      <c r="ANY32" s="46"/>
      <c r="ANZ32" s="46"/>
      <c r="AOA32" s="46"/>
      <c r="AOB32" s="46"/>
      <c r="AOC32" s="46"/>
      <c r="AOD32" s="46"/>
      <c r="AOE32" s="46"/>
      <c r="AOF32" s="46"/>
      <c r="AOG32" s="46"/>
      <c r="AOH32" s="46"/>
      <c r="AOI32" s="46"/>
      <c r="AOJ32" s="46"/>
      <c r="AOK32" s="46"/>
      <c r="AOL32" s="46"/>
      <c r="AOM32" s="46"/>
      <c r="AON32" s="46"/>
      <c r="AOO32" s="46"/>
      <c r="AOP32" s="46"/>
      <c r="AOQ32" s="46"/>
      <c r="AOR32" s="46"/>
      <c r="AOS32" s="46"/>
      <c r="AOT32" s="46"/>
      <c r="AOU32" s="46"/>
      <c r="AOV32" s="46"/>
      <c r="AOW32" s="46"/>
      <c r="AOX32" s="46"/>
      <c r="AOY32" s="46"/>
      <c r="AOZ32" s="46"/>
      <c r="APA32" s="46"/>
      <c r="APB32" s="46"/>
      <c r="APC32" s="46"/>
      <c r="APD32" s="46"/>
      <c r="APE32" s="46"/>
      <c r="APF32" s="46"/>
      <c r="APG32" s="46"/>
      <c r="APH32" s="46"/>
      <c r="API32" s="46"/>
      <c r="APJ32" s="46"/>
      <c r="APK32" s="46"/>
      <c r="APL32" s="46"/>
      <c r="APM32" s="46"/>
      <c r="APN32" s="46"/>
      <c r="APO32" s="46"/>
      <c r="APP32" s="46"/>
      <c r="APQ32" s="46"/>
      <c r="APR32" s="46"/>
      <c r="APS32" s="46"/>
      <c r="APT32" s="46"/>
      <c r="APU32" s="46"/>
      <c r="APV32" s="46"/>
      <c r="APW32" s="46"/>
      <c r="APX32" s="46"/>
      <c r="APY32" s="46"/>
      <c r="APZ32" s="46"/>
      <c r="AQA32" s="46"/>
      <c r="AQB32" s="46"/>
      <c r="AQC32" s="46"/>
      <c r="AQD32" s="46"/>
      <c r="AQE32" s="46"/>
      <c r="AQF32" s="46"/>
      <c r="AQG32" s="46"/>
      <c r="AQH32" s="46"/>
      <c r="AQI32" s="46"/>
      <c r="AQJ32" s="46"/>
      <c r="AQK32" s="46"/>
      <c r="AQL32" s="46"/>
      <c r="AQM32" s="46"/>
      <c r="AQN32" s="46"/>
      <c r="AQO32" s="46"/>
      <c r="AQP32" s="46"/>
      <c r="AQQ32" s="46"/>
      <c r="AQR32" s="46"/>
      <c r="AQS32" s="46"/>
      <c r="AQT32" s="46"/>
      <c r="AQU32" s="46"/>
      <c r="AQV32" s="46"/>
      <c r="AQW32" s="46"/>
      <c r="AQX32" s="46"/>
      <c r="AQY32" s="46"/>
      <c r="AQZ32" s="46"/>
      <c r="ARA32" s="46"/>
      <c r="ARB32" s="46"/>
      <c r="ARC32" s="46"/>
      <c r="ARD32" s="46"/>
      <c r="ARE32" s="46"/>
      <c r="ARF32" s="46"/>
      <c r="ARG32" s="46"/>
      <c r="ARH32" s="46"/>
      <c r="ARI32" s="46"/>
      <c r="ARJ32" s="46"/>
      <c r="ARK32" s="46"/>
      <c r="ARL32" s="46"/>
      <c r="ARM32" s="46"/>
      <c r="ARN32" s="46"/>
      <c r="ARO32" s="46"/>
      <c r="ARP32" s="46"/>
      <c r="ARQ32" s="46"/>
      <c r="ARR32" s="46"/>
      <c r="ARS32" s="46"/>
      <c r="ART32" s="46"/>
      <c r="ARU32" s="46"/>
      <c r="ARV32" s="46"/>
      <c r="ARW32" s="46"/>
      <c r="ARX32" s="46"/>
      <c r="ARY32" s="46"/>
      <c r="ARZ32" s="46"/>
      <c r="ASA32" s="46"/>
      <c r="ASB32" s="46"/>
      <c r="ASC32" s="46"/>
      <c r="ASD32" s="46"/>
      <c r="ASE32" s="46"/>
      <c r="ASF32" s="46"/>
      <c r="ASG32" s="46"/>
      <c r="ASH32" s="46"/>
      <c r="ASI32" s="46"/>
      <c r="ASJ32" s="46"/>
      <c r="ASK32" s="46"/>
      <c r="ASL32" s="46"/>
      <c r="ASM32" s="46"/>
      <c r="ASN32" s="46"/>
      <c r="ASO32" s="46"/>
      <c r="ASP32" s="46"/>
      <c r="ASQ32" s="46"/>
      <c r="ASR32" s="46"/>
      <c r="ASS32" s="46"/>
      <c r="AST32" s="46"/>
      <c r="ASU32" s="46"/>
      <c r="ASV32" s="46"/>
      <c r="ASW32" s="46"/>
      <c r="ASX32" s="46"/>
      <c r="ASY32" s="46"/>
      <c r="ASZ32" s="46"/>
      <c r="ATA32" s="46"/>
      <c r="ATB32" s="46"/>
      <c r="ATC32" s="46"/>
      <c r="ATD32" s="46"/>
      <c r="ATE32" s="46"/>
      <c r="ATF32" s="46"/>
      <c r="ATG32" s="46"/>
      <c r="ATH32" s="46"/>
      <c r="ATI32" s="46"/>
      <c r="ATJ32" s="46"/>
      <c r="ATK32" s="46"/>
      <c r="ATL32" s="46"/>
      <c r="ATM32" s="46"/>
      <c r="ATN32" s="46"/>
      <c r="ATO32" s="46"/>
      <c r="ATP32" s="46"/>
      <c r="ATQ32" s="46"/>
      <c r="ATR32" s="46"/>
      <c r="ATS32" s="46"/>
      <c r="ATT32" s="46"/>
      <c r="ATU32" s="46"/>
      <c r="ATV32" s="46"/>
      <c r="ATW32" s="46"/>
      <c r="ATX32" s="46"/>
      <c r="ATY32" s="46"/>
      <c r="ATZ32" s="46"/>
      <c r="AUA32" s="46"/>
      <c r="AUB32" s="46"/>
      <c r="AUC32" s="46"/>
      <c r="AUD32" s="46"/>
      <c r="AUE32" s="46"/>
      <c r="AUF32" s="46"/>
      <c r="AUG32" s="46"/>
      <c r="AUH32" s="46"/>
      <c r="AUI32" s="46"/>
      <c r="AUJ32" s="46"/>
      <c r="AUK32" s="46"/>
      <c r="AUL32" s="46"/>
      <c r="AUM32" s="46"/>
      <c r="AUN32" s="46"/>
      <c r="AUO32" s="46"/>
      <c r="AUP32" s="46"/>
      <c r="AUQ32" s="46"/>
      <c r="AUR32" s="46"/>
      <c r="AUS32" s="46"/>
      <c r="AUT32" s="46"/>
      <c r="AUU32" s="46"/>
      <c r="AUV32" s="46"/>
      <c r="AUW32" s="46"/>
      <c r="AUX32" s="46"/>
      <c r="AUY32" s="46"/>
      <c r="AUZ32" s="46"/>
      <c r="AVA32" s="46"/>
      <c r="AVB32" s="46"/>
      <c r="AVC32" s="46"/>
      <c r="AVD32" s="46"/>
      <c r="AVE32" s="46"/>
      <c r="AVF32" s="46"/>
      <c r="AVG32" s="46"/>
      <c r="AVH32" s="46"/>
      <c r="AVI32" s="46"/>
      <c r="AVJ32" s="46"/>
      <c r="AVK32" s="46"/>
      <c r="AVL32" s="46"/>
      <c r="AVM32" s="46"/>
      <c r="AVN32" s="46"/>
      <c r="AVO32" s="46"/>
      <c r="AVP32" s="46"/>
      <c r="AVQ32" s="46"/>
      <c r="AVR32" s="46"/>
      <c r="AVS32" s="46"/>
      <c r="AVT32" s="46"/>
      <c r="AVU32" s="46"/>
      <c r="AVV32" s="46"/>
      <c r="AVW32" s="46"/>
      <c r="AVX32" s="46"/>
      <c r="AVY32" s="46"/>
      <c r="AVZ32" s="46"/>
      <c r="AWA32" s="46"/>
      <c r="AWB32" s="46"/>
      <c r="AWC32" s="46"/>
      <c r="AWD32" s="46"/>
      <c r="AWE32" s="46"/>
      <c r="AWF32" s="46"/>
      <c r="AWG32" s="46"/>
      <c r="AWH32" s="46"/>
      <c r="AWI32" s="46"/>
      <c r="AWJ32" s="46"/>
      <c r="AWK32" s="46"/>
      <c r="AWL32" s="46"/>
      <c r="AWM32" s="46"/>
      <c r="AWN32" s="46"/>
      <c r="AWO32" s="46"/>
      <c r="AWP32" s="46"/>
      <c r="AWQ32" s="46"/>
      <c r="AWR32" s="46"/>
      <c r="AWS32" s="46"/>
      <c r="AWT32" s="46"/>
      <c r="AWU32" s="46"/>
      <c r="AWV32" s="46"/>
      <c r="AWW32" s="46"/>
      <c r="AWX32" s="46"/>
      <c r="AWY32" s="46"/>
      <c r="AWZ32" s="46"/>
      <c r="AXA32" s="46"/>
      <c r="AXB32" s="46"/>
      <c r="AXC32" s="46"/>
      <c r="AXD32" s="46"/>
      <c r="AXE32" s="46"/>
      <c r="AXF32" s="46"/>
      <c r="AXG32" s="46"/>
      <c r="AXH32" s="46"/>
      <c r="AXI32" s="46"/>
      <c r="AXJ32" s="46"/>
      <c r="AXK32" s="46"/>
      <c r="AXL32" s="46"/>
      <c r="AXM32" s="46"/>
      <c r="AXN32" s="46"/>
      <c r="AXO32" s="46"/>
      <c r="AXP32" s="46"/>
      <c r="AXQ32" s="46"/>
      <c r="AXR32" s="46"/>
      <c r="AXS32" s="46"/>
      <c r="AXT32" s="46"/>
      <c r="AXU32" s="46"/>
      <c r="AXV32" s="46"/>
      <c r="AXW32" s="46"/>
      <c r="AXX32" s="46"/>
      <c r="AXY32" s="46"/>
      <c r="AXZ32" s="46"/>
      <c r="AYA32" s="46"/>
      <c r="AYB32" s="46"/>
      <c r="AYC32" s="46"/>
      <c r="AYD32" s="46"/>
      <c r="AYE32" s="46"/>
      <c r="AYF32" s="46"/>
      <c r="AYG32" s="46"/>
      <c r="AYH32" s="46"/>
      <c r="AYI32" s="46"/>
      <c r="AYJ32" s="46"/>
      <c r="AYK32" s="46"/>
      <c r="AYL32" s="46"/>
      <c r="AYM32" s="46"/>
      <c r="AYN32" s="46"/>
      <c r="AYO32" s="46"/>
      <c r="AYP32" s="46"/>
      <c r="AYQ32" s="46"/>
      <c r="AYR32" s="46"/>
      <c r="AYS32" s="46"/>
      <c r="AYT32" s="46"/>
      <c r="AYU32" s="46"/>
      <c r="AYV32" s="46"/>
      <c r="AYW32" s="46"/>
      <c r="AYX32" s="46"/>
      <c r="AYY32" s="46"/>
      <c r="AYZ32" s="46"/>
      <c r="AZA32" s="46"/>
      <c r="AZB32" s="46"/>
      <c r="AZC32" s="46"/>
      <c r="AZD32" s="46"/>
      <c r="AZE32" s="46"/>
      <c r="AZF32" s="46"/>
      <c r="AZG32" s="46"/>
      <c r="AZH32" s="46"/>
      <c r="AZI32" s="46"/>
      <c r="AZJ32" s="46"/>
      <c r="AZK32" s="46"/>
      <c r="AZL32" s="46"/>
      <c r="AZM32" s="46"/>
      <c r="AZN32" s="46"/>
      <c r="AZO32" s="46"/>
      <c r="AZP32" s="46"/>
      <c r="AZQ32" s="46"/>
      <c r="AZR32" s="46"/>
      <c r="AZS32" s="46"/>
      <c r="AZT32" s="46"/>
      <c r="AZU32" s="46"/>
      <c r="AZV32" s="46"/>
      <c r="AZW32" s="46"/>
      <c r="AZX32" s="46"/>
      <c r="AZY32" s="46"/>
      <c r="AZZ32" s="46"/>
      <c r="BAA32" s="46"/>
      <c r="BAB32" s="46"/>
      <c r="BAC32" s="46"/>
      <c r="BAD32" s="46"/>
      <c r="BAE32" s="46"/>
      <c r="BAF32" s="46"/>
      <c r="BAG32" s="46"/>
      <c r="BAH32" s="46"/>
      <c r="BAI32" s="46"/>
      <c r="BAJ32" s="46"/>
      <c r="BAK32" s="46"/>
      <c r="BAL32" s="46"/>
      <c r="BAM32" s="46"/>
      <c r="BAN32" s="46"/>
      <c r="BAO32" s="46"/>
      <c r="BAP32" s="46"/>
      <c r="BAQ32" s="46"/>
      <c r="BAR32" s="46"/>
      <c r="BAS32" s="46"/>
      <c r="BAT32" s="46"/>
      <c r="BAU32" s="46"/>
      <c r="BAV32" s="46"/>
      <c r="BAW32" s="46"/>
      <c r="BAX32" s="46"/>
      <c r="BAY32" s="46"/>
      <c r="BAZ32" s="46"/>
      <c r="BBA32" s="46"/>
      <c r="BBB32" s="46"/>
      <c r="BBC32" s="46"/>
      <c r="BBD32" s="46"/>
      <c r="BBE32" s="46"/>
      <c r="BBF32" s="46"/>
      <c r="BBG32" s="46"/>
      <c r="BBH32" s="46"/>
      <c r="BBI32" s="46"/>
      <c r="BBJ32" s="46"/>
      <c r="BBK32" s="46"/>
      <c r="BBL32" s="46"/>
      <c r="BBM32" s="46"/>
      <c r="BBN32" s="46"/>
      <c r="BBO32" s="46"/>
      <c r="BBP32" s="46"/>
      <c r="BBQ32" s="46"/>
      <c r="BBR32" s="46"/>
      <c r="BBS32" s="46"/>
      <c r="BBT32" s="46"/>
      <c r="BBU32" s="46"/>
      <c r="BBV32" s="46"/>
      <c r="BBW32" s="46"/>
      <c r="BBX32" s="46"/>
      <c r="BBY32" s="46"/>
      <c r="BBZ32" s="46"/>
      <c r="BCA32" s="46"/>
      <c r="BCB32" s="46"/>
      <c r="BCC32" s="46"/>
      <c r="BCD32" s="46"/>
      <c r="BCE32" s="46"/>
      <c r="BCF32" s="46"/>
      <c r="BCG32" s="46"/>
      <c r="BCH32" s="46"/>
      <c r="BCI32" s="46"/>
      <c r="BCJ32" s="46"/>
      <c r="BCK32" s="46"/>
      <c r="BCL32" s="46"/>
      <c r="BCM32" s="46"/>
      <c r="BCN32" s="46"/>
      <c r="BCO32" s="46"/>
      <c r="BCP32" s="46"/>
      <c r="BCQ32" s="46"/>
      <c r="BCR32" s="46"/>
      <c r="BCS32" s="46"/>
      <c r="BCT32" s="46"/>
      <c r="BCU32" s="46"/>
      <c r="BCV32" s="46"/>
      <c r="BCW32" s="46"/>
      <c r="BCX32" s="46"/>
      <c r="BCY32" s="46"/>
      <c r="BCZ32" s="46"/>
      <c r="BDA32" s="46"/>
      <c r="BDB32" s="46"/>
      <c r="BDC32" s="46"/>
      <c r="BDD32" s="46"/>
      <c r="BDE32" s="46"/>
      <c r="BDF32" s="46"/>
      <c r="BDG32" s="46"/>
      <c r="BDH32" s="46"/>
      <c r="BDI32" s="46"/>
      <c r="BDJ32" s="46"/>
      <c r="BDK32" s="46"/>
      <c r="BDL32" s="46"/>
      <c r="BDM32" s="46"/>
      <c r="BDN32" s="46"/>
      <c r="BDO32" s="46"/>
      <c r="BDP32" s="46"/>
      <c r="BDQ32" s="46"/>
      <c r="BDR32" s="46"/>
      <c r="BDS32" s="46"/>
      <c r="BDT32" s="46"/>
      <c r="BDU32" s="46"/>
      <c r="BDV32" s="46"/>
      <c r="BDW32" s="46"/>
      <c r="BDX32" s="46"/>
      <c r="BDY32" s="46"/>
      <c r="BDZ32" s="46"/>
      <c r="BEA32" s="46"/>
      <c r="BEB32" s="46"/>
      <c r="BEC32" s="46"/>
      <c r="BED32" s="46"/>
      <c r="BEE32" s="46"/>
      <c r="BEF32" s="46"/>
      <c r="BEG32" s="46"/>
      <c r="BEH32" s="46"/>
      <c r="BEI32" s="46"/>
      <c r="BEJ32" s="46"/>
      <c r="BEK32" s="46"/>
      <c r="BEL32" s="46"/>
      <c r="BEM32" s="46"/>
      <c r="BEN32" s="46"/>
      <c r="BEO32" s="46"/>
      <c r="BEP32" s="46"/>
      <c r="BEQ32" s="46"/>
      <c r="BER32" s="46"/>
      <c r="BES32" s="46"/>
      <c r="BET32" s="46"/>
      <c r="BEU32" s="46"/>
      <c r="BEV32" s="46"/>
      <c r="BEW32" s="46"/>
      <c r="BEX32" s="46"/>
      <c r="BEY32" s="46"/>
      <c r="BEZ32" s="46"/>
      <c r="BFA32" s="46"/>
      <c r="BFB32" s="46"/>
      <c r="BFC32" s="46"/>
      <c r="BFD32" s="46"/>
      <c r="BFE32" s="46"/>
      <c r="BFF32" s="46"/>
      <c r="BFG32" s="46"/>
      <c r="BFH32" s="46"/>
      <c r="BFI32" s="46"/>
      <c r="BFJ32" s="46"/>
      <c r="BFK32" s="46"/>
      <c r="BFL32" s="46"/>
      <c r="BFM32" s="46"/>
      <c r="BFN32" s="46"/>
      <c r="BFO32" s="46"/>
      <c r="BFP32" s="46"/>
      <c r="BFQ32" s="46"/>
      <c r="BFR32" s="46"/>
      <c r="BFS32" s="46"/>
      <c r="BFT32" s="46"/>
      <c r="BFU32" s="46"/>
      <c r="BFV32" s="46"/>
      <c r="BFW32" s="46"/>
      <c r="BFX32" s="46"/>
      <c r="BFY32" s="46"/>
      <c r="BFZ32" s="46"/>
      <c r="BGA32" s="46"/>
      <c r="BGB32" s="46"/>
      <c r="BGC32" s="46"/>
      <c r="BGD32" s="46"/>
      <c r="BGE32" s="46"/>
      <c r="BGF32" s="46"/>
      <c r="BGG32" s="46"/>
      <c r="BGH32" s="46"/>
      <c r="BGI32" s="46"/>
      <c r="BGJ32" s="46"/>
      <c r="BGK32" s="46"/>
      <c r="BGL32" s="46"/>
      <c r="BGM32" s="46"/>
      <c r="BGN32" s="46"/>
      <c r="BGO32" s="46"/>
      <c r="BGP32" s="46"/>
      <c r="BGQ32" s="46"/>
      <c r="BGR32" s="46"/>
      <c r="BGS32" s="46"/>
      <c r="BGT32" s="46"/>
      <c r="BGU32" s="46"/>
      <c r="BGV32" s="46"/>
      <c r="BGW32" s="46"/>
      <c r="BGX32" s="46"/>
      <c r="BGY32" s="46"/>
      <c r="BGZ32" s="46"/>
      <c r="BHA32" s="46"/>
      <c r="BHB32" s="46"/>
      <c r="BHC32" s="46"/>
      <c r="BHD32" s="46"/>
      <c r="BHE32" s="46"/>
      <c r="BHF32" s="46"/>
      <c r="BHG32" s="46"/>
      <c r="BHH32" s="46"/>
      <c r="BHI32" s="46"/>
      <c r="BHJ32" s="46"/>
      <c r="BHK32" s="46"/>
      <c r="BHL32" s="46"/>
      <c r="BHM32" s="46"/>
      <c r="BHN32" s="46"/>
      <c r="BHO32" s="46"/>
      <c r="BHP32" s="46"/>
      <c r="BHQ32" s="46"/>
      <c r="BHR32" s="46"/>
      <c r="BHS32" s="46"/>
      <c r="BHT32" s="46"/>
      <c r="BHU32" s="46"/>
      <c r="BHV32" s="46"/>
      <c r="BHW32" s="46"/>
      <c r="BHX32" s="46"/>
      <c r="BHY32" s="46"/>
      <c r="BHZ32" s="46"/>
      <c r="BIA32" s="46"/>
      <c r="BIB32" s="46"/>
      <c r="BIC32" s="46"/>
      <c r="BID32" s="46"/>
      <c r="BIE32" s="46"/>
      <c r="BIF32" s="46"/>
      <c r="BIG32" s="46"/>
      <c r="BIH32" s="46"/>
      <c r="BII32" s="46"/>
      <c r="BIJ32" s="46"/>
      <c r="BIK32" s="46"/>
      <c r="BIL32" s="46"/>
      <c r="BIM32" s="46"/>
      <c r="BIN32" s="46"/>
      <c r="BIO32" s="46"/>
      <c r="BIP32" s="46"/>
      <c r="BIQ32" s="46"/>
      <c r="BIR32" s="46"/>
      <c r="BIS32" s="46"/>
      <c r="BIT32" s="46"/>
      <c r="BIU32" s="46"/>
      <c r="BIV32" s="46"/>
      <c r="BIW32" s="46"/>
      <c r="BIX32" s="46"/>
      <c r="BIY32" s="46"/>
      <c r="BIZ32" s="46"/>
      <c r="BJA32" s="46"/>
      <c r="BJB32" s="46"/>
      <c r="BJC32" s="46"/>
      <c r="BJD32" s="46"/>
      <c r="BJE32" s="46"/>
      <c r="BJF32" s="46"/>
      <c r="BJG32" s="46"/>
      <c r="BJH32" s="46"/>
      <c r="BJI32" s="46"/>
      <c r="BJJ32" s="46"/>
      <c r="BJK32" s="46"/>
      <c r="BJL32" s="46"/>
      <c r="BJM32" s="46"/>
      <c r="BJN32" s="46"/>
      <c r="BJO32" s="46"/>
      <c r="BJP32" s="46"/>
      <c r="BJQ32" s="46"/>
      <c r="BJR32" s="46"/>
      <c r="BJS32" s="46"/>
      <c r="BJT32" s="46"/>
      <c r="BJU32" s="46"/>
      <c r="BJV32" s="46"/>
      <c r="BJW32" s="46"/>
      <c r="BJX32" s="46"/>
      <c r="BJY32" s="46"/>
      <c r="BJZ32" s="46"/>
      <c r="BKA32" s="46"/>
      <c r="BKB32" s="46"/>
      <c r="BKC32" s="46"/>
      <c r="BKD32" s="46"/>
      <c r="BKE32" s="46"/>
      <c r="BKF32" s="46"/>
      <c r="BKG32" s="46"/>
      <c r="BKH32" s="46"/>
      <c r="BKI32" s="46"/>
      <c r="BKJ32" s="46"/>
      <c r="BKK32" s="46"/>
      <c r="BKL32" s="46"/>
      <c r="BKM32" s="46"/>
      <c r="BKN32" s="46"/>
      <c r="BKO32" s="46"/>
      <c r="BKP32" s="46"/>
      <c r="BKQ32" s="46"/>
      <c r="BKR32" s="46"/>
      <c r="BKS32" s="46"/>
      <c r="BKT32" s="46"/>
      <c r="BKU32" s="46"/>
      <c r="BKV32" s="46"/>
      <c r="BKW32" s="46"/>
      <c r="BKX32" s="46"/>
      <c r="BKY32" s="46"/>
      <c r="BKZ32" s="46"/>
      <c r="BLA32" s="46"/>
      <c r="BLB32" s="46"/>
      <c r="BLC32" s="46"/>
      <c r="BLD32" s="46"/>
      <c r="BLE32" s="46"/>
      <c r="BLF32" s="46"/>
      <c r="BLG32" s="46"/>
      <c r="BLH32" s="46"/>
      <c r="BLI32" s="46"/>
      <c r="BLJ32" s="46"/>
      <c r="BLK32" s="46"/>
      <c r="BLL32" s="46"/>
      <c r="BLM32" s="46"/>
      <c r="BLN32" s="46"/>
      <c r="BLO32" s="46"/>
      <c r="BLP32" s="46"/>
      <c r="BLQ32" s="46"/>
      <c r="BLR32" s="46"/>
      <c r="BLS32" s="46"/>
      <c r="BLT32" s="46"/>
      <c r="BLU32" s="46"/>
      <c r="BLV32" s="46"/>
      <c r="BLW32" s="46"/>
      <c r="BLX32" s="46"/>
      <c r="BLY32" s="46"/>
      <c r="BLZ32" s="46"/>
      <c r="BMA32" s="46"/>
      <c r="BMB32" s="46"/>
      <c r="BMC32" s="46"/>
      <c r="BMD32" s="46"/>
      <c r="BME32" s="46"/>
      <c r="BMF32" s="46"/>
      <c r="BMG32" s="46"/>
      <c r="BMH32" s="46"/>
      <c r="BMI32" s="46"/>
      <c r="BMJ32" s="46"/>
      <c r="BMK32" s="46"/>
      <c r="BML32" s="46"/>
      <c r="BMM32" s="46"/>
      <c r="BMN32" s="46"/>
      <c r="BMO32" s="46"/>
      <c r="BMP32" s="46"/>
      <c r="BMQ32" s="46"/>
      <c r="BMR32" s="46"/>
      <c r="BMS32" s="46"/>
      <c r="BMT32" s="46"/>
      <c r="BMU32" s="46"/>
      <c r="BMV32" s="46"/>
      <c r="BMW32" s="46"/>
      <c r="BMX32" s="46"/>
      <c r="BMY32" s="46"/>
      <c r="BMZ32" s="46"/>
      <c r="BNA32" s="46"/>
      <c r="BNB32" s="46"/>
      <c r="BNC32" s="46"/>
      <c r="BND32" s="46"/>
      <c r="BNE32" s="46"/>
      <c r="BNF32" s="46"/>
      <c r="BNG32" s="46"/>
      <c r="BNH32" s="46"/>
      <c r="BNI32" s="46"/>
      <c r="BNJ32" s="46"/>
      <c r="BNK32" s="46"/>
      <c r="BNL32" s="46"/>
      <c r="BNM32" s="46"/>
      <c r="BNN32" s="46"/>
      <c r="BNO32" s="46"/>
      <c r="BNP32" s="46"/>
      <c r="BNQ32" s="46"/>
      <c r="BNR32" s="46"/>
      <c r="BNS32" s="46"/>
      <c r="BNT32" s="46"/>
      <c r="BNU32" s="46"/>
      <c r="BNV32" s="46"/>
      <c r="BNW32" s="46"/>
      <c r="BNX32" s="46"/>
      <c r="BNY32" s="46"/>
      <c r="BNZ32" s="46"/>
      <c r="BOA32" s="46"/>
      <c r="BOB32" s="46"/>
      <c r="BOC32" s="46"/>
      <c r="BOD32" s="46"/>
      <c r="BOE32" s="46"/>
      <c r="BOF32" s="46"/>
      <c r="BOG32" s="46"/>
      <c r="BOH32" s="46"/>
      <c r="BOI32" s="46"/>
      <c r="BOJ32" s="46"/>
      <c r="BOK32" s="46"/>
      <c r="BOL32" s="46"/>
      <c r="BOM32" s="46"/>
      <c r="BON32" s="46"/>
      <c r="BOO32" s="46"/>
      <c r="BOP32" s="46"/>
      <c r="BOQ32" s="46"/>
      <c r="BOR32" s="46"/>
      <c r="BOS32" s="46"/>
      <c r="BOT32" s="46"/>
      <c r="BOU32" s="46"/>
      <c r="BOV32" s="46"/>
      <c r="BOW32" s="46"/>
      <c r="BOX32" s="46"/>
      <c r="BOY32" s="46"/>
      <c r="BOZ32" s="46"/>
      <c r="BPA32" s="46"/>
      <c r="BPB32" s="46"/>
      <c r="BPC32" s="46"/>
      <c r="BPD32" s="46"/>
      <c r="BPE32" s="46"/>
      <c r="BPF32" s="46"/>
      <c r="BPG32" s="46"/>
      <c r="BPH32" s="46"/>
      <c r="BPI32" s="46"/>
      <c r="BPJ32" s="46"/>
      <c r="BPK32" s="46"/>
      <c r="BPL32" s="46"/>
      <c r="BPM32" s="46"/>
      <c r="BPN32" s="46"/>
      <c r="BPO32" s="46"/>
      <c r="BPP32" s="46"/>
      <c r="BPQ32" s="46"/>
      <c r="BPR32" s="46"/>
      <c r="BPS32" s="46"/>
      <c r="BPT32" s="46"/>
      <c r="BPU32" s="46"/>
      <c r="BPV32" s="46"/>
      <c r="BPW32" s="46"/>
      <c r="BPX32" s="46"/>
      <c r="BPY32" s="46"/>
      <c r="BPZ32" s="46"/>
      <c r="BQA32" s="46"/>
      <c r="BQB32" s="46"/>
      <c r="BQC32" s="46"/>
      <c r="BQD32" s="46"/>
      <c r="BQE32" s="46"/>
      <c r="BQF32" s="46"/>
      <c r="BQG32" s="46"/>
      <c r="BQH32" s="46"/>
      <c r="BQI32" s="46"/>
      <c r="BQJ32" s="46"/>
      <c r="BQK32" s="46"/>
      <c r="BQL32" s="46"/>
      <c r="BQM32" s="46"/>
      <c r="BQN32" s="46"/>
      <c r="BQO32" s="46"/>
      <c r="BQP32" s="46"/>
      <c r="BQQ32" s="46"/>
      <c r="BQR32" s="46"/>
      <c r="BQS32" s="46"/>
      <c r="BQT32" s="46"/>
      <c r="BQU32" s="46"/>
      <c r="BQV32" s="46"/>
      <c r="BQW32" s="46"/>
      <c r="BQX32" s="46"/>
      <c r="BQY32" s="46"/>
      <c r="BQZ32" s="46"/>
      <c r="BRA32" s="46"/>
      <c r="BRB32" s="46"/>
      <c r="BRC32" s="46"/>
      <c r="BRD32" s="46"/>
      <c r="BRE32" s="46"/>
      <c r="BRF32" s="46"/>
      <c r="BRG32" s="46"/>
      <c r="BRH32" s="46"/>
      <c r="BRI32" s="46"/>
      <c r="BRJ32" s="46"/>
      <c r="BRK32" s="46"/>
      <c r="BRL32" s="46"/>
      <c r="BRM32" s="46"/>
      <c r="BRN32" s="46"/>
      <c r="BRO32" s="46"/>
      <c r="BRP32" s="46"/>
      <c r="BRQ32" s="46"/>
      <c r="BRR32" s="46"/>
      <c r="BRS32" s="46"/>
      <c r="BRT32" s="46"/>
      <c r="BRU32" s="46"/>
      <c r="BRV32" s="46"/>
      <c r="BRW32" s="46"/>
      <c r="BRX32" s="46"/>
      <c r="BRY32" s="46"/>
      <c r="BRZ32" s="46"/>
      <c r="BSA32" s="46"/>
      <c r="BSB32" s="46"/>
      <c r="BSC32" s="46"/>
      <c r="BSD32" s="46"/>
      <c r="BSE32" s="46"/>
      <c r="BSF32" s="46"/>
      <c r="BSG32" s="46"/>
      <c r="BSH32" s="46"/>
      <c r="BSI32" s="46"/>
      <c r="BSJ32" s="46"/>
      <c r="BSK32" s="46"/>
      <c r="BSL32" s="46"/>
      <c r="BSM32" s="46"/>
      <c r="BSN32" s="46"/>
      <c r="BSO32" s="46"/>
      <c r="BSP32" s="46"/>
      <c r="BSQ32" s="46"/>
      <c r="BSR32" s="46"/>
      <c r="BSS32" s="46"/>
      <c r="BST32" s="46"/>
      <c r="BSU32" s="46"/>
      <c r="BSV32" s="46"/>
      <c r="BSW32" s="46"/>
      <c r="BSX32" s="46"/>
      <c r="BSY32" s="46"/>
      <c r="BSZ32" s="46"/>
      <c r="BTA32" s="46"/>
      <c r="BTB32" s="46"/>
      <c r="BTC32" s="46"/>
      <c r="BTD32" s="46"/>
      <c r="BTE32" s="46"/>
      <c r="BTF32" s="46"/>
      <c r="BTG32" s="46"/>
      <c r="BTH32" s="46"/>
      <c r="BTI32" s="46"/>
      <c r="BTJ32" s="46"/>
      <c r="BTK32" s="46"/>
      <c r="BTL32" s="46"/>
      <c r="BTM32" s="46"/>
      <c r="BTN32" s="46"/>
      <c r="BTO32" s="46"/>
      <c r="BTP32" s="46"/>
      <c r="BTQ32" s="46"/>
      <c r="BTR32" s="46"/>
      <c r="BTS32" s="46"/>
      <c r="BTT32" s="46"/>
      <c r="BTU32" s="46"/>
      <c r="BTV32" s="46"/>
      <c r="BTW32" s="46"/>
      <c r="BTX32" s="46"/>
      <c r="BTY32" s="46"/>
      <c r="BTZ32" s="46"/>
      <c r="BUA32" s="46"/>
      <c r="BUB32" s="46"/>
      <c r="BUC32" s="46"/>
      <c r="BUD32" s="46"/>
      <c r="BUE32" s="46"/>
      <c r="BUF32" s="46"/>
      <c r="BUG32" s="46"/>
      <c r="BUH32" s="46"/>
      <c r="BUI32" s="46"/>
      <c r="BUJ32" s="46"/>
      <c r="BUK32" s="46"/>
      <c r="BUL32" s="46"/>
      <c r="BUM32" s="46"/>
      <c r="BUN32" s="46"/>
      <c r="BUO32" s="46"/>
      <c r="BUP32" s="46"/>
      <c r="BUQ32" s="46"/>
      <c r="BUR32" s="46"/>
      <c r="BUS32" s="46"/>
      <c r="BUT32" s="46"/>
      <c r="BUU32" s="46"/>
      <c r="BUV32" s="46"/>
      <c r="BUW32" s="46"/>
      <c r="BUX32" s="46"/>
      <c r="BUY32" s="46"/>
      <c r="BUZ32" s="46"/>
      <c r="BVA32" s="46"/>
      <c r="BVB32" s="46"/>
      <c r="BVC32" s="46"/>
      <c r="BVD32" s="46"/>
      <c r="BVE32" s="46"/>
      <c r="BVF32" s="46"/>
      <c r="BVG32" s="46"/>
      <c r="BVH32" s="46"/>
      <c r="BVI32" s="46"/>
      <c r="BVJ32" s="46"/>
      <c r="BVK32" s="46"/>
      <c r="BVL32" s="46"/>
      <c r="BVM32" s="46"/>
      <c r="BVN32" s="46"/>
      <c r="BVO32" s="46"/>
      <c r="BVP32" s="46"/>
      <c r="BVQ32" s="46"/>
      <c r="BVR32" s="46"/>
      <c r="BVS32" s="46"/>
      <c r="BVT32" s="46"/>
      <c r="BVU32" s="46"/>
      <c r="BVV32" s="46"/>
      <c r="BVW32" s="46"/>
      <c r="BVX32" s="46"/>
      <c r="BVY32" s="46"/>
      <c r="BVZ32" s="46"/>
      <c r="BWA32" s="46"/>
      <c r="BWB32" s="46"/>
      <c r="BWC32" s="46"/>
      <c r="BWD32" s="46"/>
      <c r="BWE32" s="46"/>
      <c r="BWF32" s="46"/>
      <c r="BWG32" s="46"/>
      <c r="BWH32" s="46"/>
      <c r="BWI32" s="46"/>
      <c r="BWJ32" s="46"/>
      <c r="BWK32" s="46"/>
      <c r="BWL32" s="46"/>
      <c r="BWM32" s="46"/>
      <c r="BWN32" s="46"/>
      <c r="BWO32" s="46"/>
      <c r="BWP32" s="46"/>
      <c r="BWQ32" s="46"/>
      <c r="BWR32" s="46"/>
      <c r="BWS32" s="46"/>
      <c r="BWT32" s="46"/>
      <c r="BWU32" s="46"/>
      <c r="BWV32" s="46"/>
      <c r="BWW32" s="46"/>
      <c r="BWX32" s="46"/>
      <c r="BWY32" s="46"/>
      <c r="BWZ32" s="46"/>
      <c r="BXA32" s="46"/>
      <c r="BXB32" s="46"/>
      <c r="BXC32" s="46"/>
      <c r="BXD32" s="46"/>
      <c r="BXE32" s="46"/>
      <c r="BXF32" s="46"/>
      <c r="BXG32" s="46"/>
      <c r="BXH32" s="46"/>
      <c r="BXI32" s="46"/>
      <c r="BXJ32" s="46"/>
      <c r="BXK32" s="46"/>
      <c r="BXL32" s="46"/>
      <c r="BXM32" s="46"/>
      <c r="BXN32" s="46"/>
      <c r="BXO32" s="46"/>
      <c r="BXP32" s="46"/>
      <c r="BXQ32" s="46"/>
      <c r="BXR32" s="46"/>
      <c r="BXS32" s="46"/>
      <c r="BXT32" s="46"/>
      <c r="BXU32" s="46"/>
      <c r="BXV32" s="46"/>
      <c r="BXW32" s="46"/>
      <c r="BXX32" s="46"/>
      <c r="BXY32" s="46"/>
      <c r="BXZ32" s="46"/>
      <c r="BYA32" s="46"/>
      <c r="BYB32" s="46"/>
      <c r="BYC32" s="46"/>
      <c r="BYD32" s="46"/>
      <c r="BYE32" s="46"/>
      <c r="BYF32" s="46"/>
      <c r="BYG32" s="46"/>
      <c r="BYH32" s="46"/>
      <c r="BYI32" s="46"/>
      <c r="BYJ32" s="46"/>
      <c r="BYK32" s="46"/>
      <c r="BYL32" s="46"/>
      <c r="BYM32" s="46"/>
      <c r="BYN32" s="46"/>
      <c r="BYO32" s="46"/>
      <c r="BYP32" s="46"/>
      <c r="BYQ32" s="46"/>
      <c r="BYR32" s="46"/>
      <c r="BYS32" s="46"/>
      <c r="BYT32" s="46"/>
      <c r="BYU32" s="46"/>
      <c r="BYV32" s="46"/>
      <c r="BYW32" s="46"/>
      <c r="BYX32" s="46"/>
      <c r="BYY32" s="46"/>
      <c r="BYZ32" s="46"/>
      <c r="BZA32" s="46"/>
      <c r="BZB32" s="46"/>
      <c r="BZC32" s="46"/>
      <c r="BZD32" s="46"/>
      <c r="BZE32" s="46"/>
      <c r="BZF32" s="46"/>
      <c r="BZG32" s="46"/>
      <c r="BZH32" s="46"/>
      <c r="BZI32" s="46"/>
      <c r="BZJ32" s="46"/>
      <c r="BZK32" s="46"/>
      <c r="BZL32" s="46"/>
      <c r="BZM32" s="46"/>
      <c r="BZN32" s="46"/>
      <c r="BZO32" s="46"/>
      <c r="BZP32" s="46"/>
      <c r="BZQ32" s="46"/>
      <c r="BZR32" s="46"/>
      <c r="BZS32" s="46"/>
      <c r="BZT32" s="46"/>
      <c r="BZU32" s="46"/>
      <c r="BZV32" s="46"/>
      <c r="BZW32" s="46"/>
      <c r="BZX32" s="46"/>
      <c r="BZY32" s="46"/>
      <c r="BZZ32" s="46"/>
      <c r="CAA32" s="46"/>
      <c r="CAB32" s="46"/>
      <c r="CAC32" s="46"/>
      <c r="CAD32" s="46"/>
      <c r="CAE32" s="46"/>
      <c r="CAF32" s="46"/>
      <c r="CAG32" s="46"/>
      <c r="CAH32" s="46"/>
      <c r="CAI32" s="46"/>
      <c r="CAJ32" s="46"/>
      <c r="CAK32" s="46"/>
      <c r="CAL32" s="46"/>
      <c r="CAM32" s="46"/>
      <c r="CAN32" s="46"/>
      <c r="CAO32" s="46"/>
      <c r="CAP32" s="46"/>
      <c r="CAQ32" s="46"/>
      <c r="CAR32" s="46"/>
      <c r="CAS32" s="46"/>
      <c r="CAT32" s="46"/>
      <c r="CAU32" s="46"/>
      <c r="CAV32" s="46"/>
      <c r="CAW32" s="46"/>
      <c r="CAX32" s="46"/>
      <c r="CAY32" s="46"/>
      <c r="CAZ32" s="46"/>
      <c r="CBA32" s="46"/>
      <c r="CBB32" s="46"/>
      <c r="CBC32" s="46"/>
      <c r="CBD32" s="46"/>
      <c r="CBE32" s="46"/>
      <c r="CBF32" s="46"/>
      <c r="CBG32" s="46"/>
      <c r="CBH32" s="46"/>
      <c r="CBI32" s="46"/>
      <c r="CBJ32" s="46"/>
      <c r="CBK32" s="46"/>
      <c r="CBL32" s="46"/>
      <c r="CBM32" s="46"/>
      <c r="CBN32" s="46"/>
      <c r="CBO32" s="46"/>
      <c r="CBP32" s="46"/>
      <c r="CBQ32" s="46"/>
      <c r="CBR32" s="46"/>
      <c r="CBS32" s="46"/>
      <c r="CBT32" s="46"/>
      <c r="CBU32" s="46"/>
      <c r="CBV32" s="46"/>
      <c r="CBW32" s="46"/>
      <c r="CBX32" s="46"/>
      <c r="CBY32" s="46"/>
      <c r="CBZ32" s="46"/>
      <c r="CCA32" s="46"/>
      <c r="CCB32" s="46"/>
      <c r="CCC32" s="46"/>
      <c r="CCD32" s="46"/>
      <c r="CCE32" s="46"/>
      <c r="CCF32" s="46"/>
      <c r="CCG32" s="46"/>
      <c r="CCH32" s="46"/>
      <c r="CCI32" s="46"/>
      <c r="CCJ32" s="46"/>
      <c r="CCK32" s="46"/>
      <c r="CCL32" s="46"/>
      <c r="CCM32" s="46"/>
      <c r="CCN32" s="46"/>
      <c r="CCO32" s="46"/>
      <c r="CCP32" s="46"/>
      <c r="CCQ32" s="46"/>
      <c r="CCR32" s="46"/>
      <c r="CCS32" s="46"/>
      <c r="CCT32" s="46"/>
      <c r="CCU32" s="46"/>
      <c r="CCV32" s="46"/>
      <c r="CCW32" s="46"/>
      <c r="CCX32" s="46"/>
      <c r="CCY32" s="46"/>
      <c r="CCZ32" s="46"/>
      <c r="CDA32" s="46"/>
      <c r="CDB32" s="46"/>
      <c r="CDC32" s="46"/>
      <c r="CDD32" s="46"/>
      <c r="CDE32" s="46"/>
      <c r="CDF32" s="46"/>
      <c r="CDG32" s="46"/>
      <c r="CDH32" s="46"/>
      <c r="CDI32" s="46"/>
      <c r="CDJ32" s="46"/>
      <c r="CDK32" s="46"/>
      <c r="CDL32" s="46"/>
      <c r="CDM32" s="46"/>
      <c r="CDN32" s="46"/>
      <c r="CDO32" s="46"/>
      <c r="CDP32" s="46"/>
      <c r="CDQ32" s="46"/>
      <c r="CDR32" s="46"/>
      <c r="CDS32" s="46"/>
      <c r="CDT32" s="46"/>
      <c r="CDU32" s="46"/>
      <c r="CDV32" s="46"/>
      <c r="CDW32" s="46"/>
      <c r="CDX32" s="46"/>
      <c r="CDY32" s="46"/>
      <c r="CDZ32" s="46"/>
      <c r="CEA32" s="46"/>
      <c r="CEB32" s="46"/>
      <c r="CEC32" s="46"/>
      <c r="CED32" s="46"/>
      <c r="CEE32" s="46"/>
      <c r="CEF32" s="46"/>
      <c r="CEG32" s="46"/>
      <c r="CEH32" s="46"/>
      <c r="CEI32" s="46"/>
      <c r="CEJ32" s="46"/>
      <c r="CEK32" s="46"/>
      <c r="CEL32" s="46"/>
      <c r="CEM32" s="46"/>
      <c r="CEN32" s="46"/>
      <c r="CEO32" s="46"/>
      <c r="CEP32" s="46"/>
      <c r="CEQ32" s="46"/>
      <c r="CER32" s="46"/>
      <c r="CES32" s="46"/>
      <c r="CET32" s="46"/>
      <c r="CEU32" s="46"/>
      <c r="CEV32" s="46"/>
      <c r="CEW32" s="46"/>
      <c r="CEX32" s="46"/>
      <c r="CEY32" s="46"/>
      <c r="CEZ32" s="46"/>
      <c r="CFA32" s="46"/>
      <c r="CFB32" s="46"/>
      <c r="CFC32" s="46"/>
      <c r="CFD32" s="46"/>
      <c r="CFE32" s="46"/>
      <c r="CFF32" s="46"/>
      <c r="CFG32" s="46"/>
      <c r="CFH32" s="46"/>
      <c r="CFI32" s="46"/>
      <c r="CFJ32" s="46"/>
      <c r="CFK32" s="46"/>
      <c r="CFL32" s="46"/>
      <c r="CFM32" s="46"/>
      <c r="CFN32" s="46"/>
      <c r="CFO32" s="46"/>
      <c r="CFP32" s="46"/>
      <c r="CFQ32" s="46"/>
      <c r="CFR32" s="46"/>
      <c r="CFS32" s="46"/>
      <c r="CFT32" s="46"/>
      <c r="CFU32" s="46"/>
      <c r="CFV32" s="46"/>
      <c r="CFW32" s="46"/>
      <c r="CFX32" s="46"/>
      <c r="CFY32" s="46"/>
      <c r="CFZ32" s="46"/>
      <c r="CGA32" s="46"/>
      <c r="CGB32" s="46"/>
      <c r="CGC32" s="46"/>
      <c r="CGD32" s="46"/>
      <c r="CGE32" s="46"/>
      <c r="CGF32" s="46"/>
      <c r="CGG32" s="46"/>
      <c r="CGH32" s="46"/>
      <c r="CGI32" s="46"/>
      <c r="CGJ32" s="46"/>
      <c r="CGK32" s="46"/>
      <c r="CGL32" s="46"/>
      <c r="CGM32" s="46"/>
      <c r="CGN32" s="46"/>
      <c r="CGO32" s="46"/>
      <c r="CGP32" s="46"/>
      <c r="CGQ32" s="46"/>
      <c r="CGR32" s="46"/>
      <c r="CGS32" s="46"/>
      <c r="CGT32" s="46"/>
      <c r="CGU32" s="46"/>
      <c r="CGV32" s="46"/>
      <c r="CGW32" s="46"/>
      <c r="CGX32" s="46"/>
      <c r="CGY32" s="46"/>
      <c r="CGZ32" s="46"/>
      <c r="CHA32" s="46"/>
      <c r="CHB32" s="46"/>
      <c r="CHC32" s="46"/>
      <c r="CHD32" s="46"/>
      <c r="CHE32" s="46"/>
      <c r="CHF32" s="46"/>
      <c r="CHG32" s="46"/>
      <c r="CHH32" s="46"/>
      <c r="CHI32" s="46"/>
      <c r="CHJ32" s="46"/>
      <c r="CHK32" s="46"/>
      <c r="CHL32" s="46"/>
      <c r="CHM32" s="46"/>
      <c r="CHN32" s="46"/>
      <c r="CHO32" s="46"/>
      <c r="CHP32" s="46"/>
      <c r="CHQ32" s="46"/>
      <c r="CHR32" s="46"/>
      <c r="CHS32" s="46"/>
      <c r="CHT32" s="46"/>
      <c r="CHU32" s="46"/>
      <c r="CHV32" s="46"/>
      <c r="CHW32" s="46"/>
      <c r="CHX32" s="46"/>
      <c r="CHY32" s="46"/>
      <c r="CHZ32" s="46"/>
      <c r="CIA32" s="46"/>
      <c r="CIB32" s="46"/>
      <c r="CIC32" s="46"/>
      <c r="CID32" s="46"/>
      <c r="CIE32" s="46"/>
      <c r="CIF32" s="46"/>
      <c r="CIG32" s="46"/>
      <c r="CIH32" s="46"/>
      <c r="CII32" s="46"/>
      <c r="CIJ32" s="46"/>
      <c r="CIK32" s="46"/>
      <c r="CIL32" s="46"/>
      <c r="CIM32" s="46"/>
      <c r="CIN32" s="46"/>
      <c r="CIO32" s="46"/>
      <c r="CIP32" s="46"/>
      <c r="CIQ32" s="46"/>
      <c r="CIR32" s="46"/>
      <c r="CIS32" s="46"/>
      <c r="CIT32" s="46"/>
      <c r="CIU32" s="46"/>
      <c r="CIV32" s="46"/>
      <c r="CIW32" s="46"/>
      <c r="CIX32" s="46"/>
      <c r="CIY32" s="46"/>
      <c r="CIZ32" s="46"/>
      <c r="CJA32" s="46"/>
      <c r="CJB32" s="46"/>
      <c r="CJC32" s="46"/>
      <c r="CJD32" s="46"/>
      <c r="CJE32" s="46"/>
      <c r="CJF32" s="46"/>
      <c r="CJG32" s="46"/>
      <c r="CJH32" s="46"/>
      <c r="CJI32" s="46"/>
      <c r="CJJ32" s="46"/>
      <c r="CJK32" s="46"/>
      <c r="CJL32" s="46"/>
      <c r="CJM32" s="46"/>
      <c r="CJN32" s="46"/>
      <c r="CJO32" s="46"/>
      <c r="CJP32" s="46"/>
      <c r="CJQ32" s="46"/>
      <c r="CJR32" s="46"/>
      <c r="CJS32" s="46"/>
      <c r="CJT32" s="46"/>
      <c r="CJU32" s="46"/>
      <c r="CJV32" s="46"/>
      <c r="CJW32" s="46"/>
      <c r="CJX32" s="46"/>
      <c r="CJY32" s="46"/>
      <c r="CJZ32" s="46"/>
      <c r="CKA32" s="46"/>
      <c r="CKB32" s="46"/>
      <c r="CKC32" s="46"/>
      <c r="CKD32" s="46"/>
      <c r="CKE32" s="46"/>
      <c r="CKF32" s="46"/>
      <c r="CKG32" s="46"/>
      <c r="CKH32" s="46"/>
      <c r="CKI32" s="46"/>
      <c r="CKJ32" s="46"/>
      <c r="CKK32" s="46"/>
      <c r="CKL32" s="46"/>
      <c r="CKM32" s="46"/>
      <c r="CKN32" s="46"/>
      <c r="CKO32" s="46"/>
      <c r="CKP32" s="46"/>
      <c r="CKQ32" s="46"/>
      <c r="CKR32" s="46"/>
      <c r="CKS32" s="46"/>
      <c r="CKT32" s="46"/>
      <c r="CKU32" s="46"/>
      <c r="CKV32" s="46"/>
      <c r="CKW32" s="46"/>
      <c r="CKX32" s="46"/>
      <c r="CKY32" s="46"/>
      <c r="CKZ32" s="46"/>
      <c r="CLA32" s="46"/>
      <c r="CLB32" s="46"/>
      <c r="CLC32" s="46"/>
      <c r="CLD32" s="46"/>
      <c r="CLE32" s="46"/>
      <c r="CLF32" s="46"/>
      <c r="CLG32" s="46"/>
      <c r="CLH32" s="46"/>
      <c r="CLI32" s="46"/>
      <c r="CLJ32" s="46"/>
      <c r="CLK32" s="46"/>
      <c r="CLL32" s="46"/>
      <c r="CLM32" s="46"/>
      <c r="CLN32" s="46"/>
      <c r="CLO32" s="46"/>
      <c r="CLP32" s="46"/>
      <c r="CLQ32" s="46"/>
      <c r="CLR32" s="46"/>
      <c r="CLS32" s="46"/>
      <c r="CLT32" s="46"/>
      <c r="CLU32" s="46"/>
      <c r="CLV32" s="46"/>
      <c r="CLW32" s="46"/>
      <c r="CLX32" s="46"/>
      <c r="CLY32" s="46"/>
      <c r="CLZ32" s="46"/>
      <c r="CMA32" s="46"/>
      <c r="CMB32" s="46"/>
      <c r="CMC32" s="46"/>
      <c r="CMD32" s="46"/>
      <c r="CME32" s="46"/>
      <c r="CMF32" s="46"/>
      <c r="CMG32" s="46"/>
      <c r="CMH32" s="46"/>
      <c r="CMI32" s="46"/>
      <c r="CMJ32" s="46"/>
      <c r="CMK32" s="46"/>
      <c r="CML32" s="46"/>
      <c r="CMM32" s="46"/>
      <c r="CMN32" s="46"/>
      <c r="CMO32" s="46"/>
      <c r="CMP32" s="46"/>
      <c r="CMQ32" s="46"/>
      <c r="CMR32" s="46"/>
      <c r="CMS32" s="46"/>
      <c r="CMT32" s="46"/>
      <c r="CMU32" s="46"/>
      <c r="CMV32" s="46"/>
      <c r="CMW32" s="46"/>
      <c r="CMX32" s="46"/>
      <c r="CMY32" s="46"/>
      <c r="CMZ32" s="46"/>
      <c r="CNA32" s="46"/>
      <c r="CNB32" s="46"/>
      <c r="CNC32" s="46"/>
      <c r="CND32" s="46"/>
      <c r="CNE32" s="46"/>
      <c r="CNF32" s="46"/>
      <c r="CNG32" s="46"/>
      <c r="CNH32" s="46"/>
      <c r="CNI32" s="46"/>
      <c r="CNJ32" s="46"/>
      <c r="CNK32" s="46"/>
      <c r="CNL32" s="46"/>
      <c r="CNM32" s="46"/>
      <c r="CNN32" s="46"/>
      <c r="CNO32" s="46"/>
      <c r="CNP32" s="46"/>
      <c r="CNQ32" s="46"/>
      <c r="CNR32" s="46"/>
      <c r="CNS32" s="46"/>
      <c r="CNT32" s="46"/>
      <c r="CNU32" s="46"/>
      <c r="CNV32" s="46"/>
      <c r="CNW32" s="46"/>
      <c r="CNX32" s="46"/>
      <c r="CNY32" s="46"/>
      <c r="CNZ32" s="46"/>
      <c r="COA32" s="46"/>
      <c r="COB32" s="46"/>
      <c r="COC32" s="46"/>
      <c r="COD32" s="46"/>
      <c r="COE32" s="46"/>
      <c r="COF32" s="46"/>
      <c r="COG32" s="46"/>
      <c r="COH32" s="46"/>
      <c r="COI32" s="46"/>
      <c r="COJ32" s="46"/>
      <c r="COK32" s="46"/>
      <c r="COL32" s="46"/>
      <c r="COM32" s="46"/>
      <c r="CON32" s="46"/>
      <c r="COO32" s="46"/>
      <c r="COP32" s="46"/>
      <c r="COQ32" s="46"/>
      <c r="COR32" s="46"/>
      <c r="COS32" s="46"/>
      <c r="COT32" s="46"/>
      <c r="COU32" s="46"/>
      <c r="COV32" s="46"/>
      <c r="COW32" s="46"/>
      <c r="COX32" s="46"/>
      <c r="COY32" s="46"/>
      <c r="COZ32" s="46"/>
      <c r="CPA32" s="46"/>
      <c r="CPB32" s="46"/>
      <c r="CPC32" s="46"/>
      <c r="CPD32" s="46"/>
      <c r="CPE32" s="46"/>
      <c r="CPF32" s="46"/>
      <c r="CPG32" s="46"/>
      <c r="CPH32" s="46"/>
      <c r="CPI32" s="46"/>
      <c r="CPJ32" s="46"/>
      <c r="CPK32" s="46"/>
      <c r="CPL32" s="46"/>
      <c r="CPM32" s="46"/>
      <c r="CPN32" s="46"/>
      <c r="CPO32" s="46"/>
      <c r="CPP32" s="46"/>
      <c r="CPQ32" s="46"/>
      <c r="CPR32" s="46"/>
      <c r="CPS32" s="46"/>
      <c r="CPT32" s="46"/>
      <c r="CPU32" s="46"/>
      <c r="CPV32" s="46"/>
      <c r="CPW32" s="46"/>
      <c r="CPX32" s="46"/>
      <c r="CPY32" s="46"/>
      <c r="CPZ32" s="46"/>
      <c r="CQA32" s="46"/>
      <c r="CQB32" s="46"/>
      <c r="CQC32" s="46"/>
      <c r="CQD32" s="46"/>
      <c r="CQE32" s="46"/>
      <c r="CQF32" s="46"/>
      <c r="CQG32" s="46"/>
      <c r="CQH32" s="46"/>
      <c r="CQI32" s="46"/>
      <c r="CQJ32" s="46"/>
      <c r="CQK32" s="46"/>
      <c r="CQL32" s="46"/>
      <c r="CQM32" s="46"/>
      <c r="CQN32" s="46"/>
      <c r="CQO32" s="46"/>
      <c r="CQP32" s="46"/>
      <c r="CQQ32" s="46"/>
      <c r="CQR32" s="46"/>
      <c r="CQS32" s="46"/>
      <c r="CQT32" s="46"/>
      <c r="CQU32" s="46"/>
      <c r="CQV32" s="46"/>
      <c r="CQW32" s="46"/>
      <c r="CQX32" s="46"/>
      <c r="CQY32" s="46"/>
      <c r="CQZ32" s="46"/>
      <c r="CRA32" s="46"/>
      <c r="CRB32" s="46"/>
      <c r="CRC32" s="46"/>
      <c r="CRD32" s="46"/>
      <c r="CRE32" s="46"/>
      <c r="CRF32" s="46"/>
      <c r="CRG32" s="46"/>
      <c r="CRH32" s="46"/>
      <c r="CRI32" s="46"/>
      <c r="CRJ32" s="46"/>
      <c r="CRK32" s="46"/>
      <c r="CRL32" s="46"/>
      <c r="CRM32" s="46"/>
      <c r="CRN32" s="46"/>
      <c r="CRO32" s="46"/>
      <c r="CRP32" s="46"/>
      <c r="CRQ32" s="46"/>
      <c r="CRR32" s="46"/>
      <c r="CRS32" s="46"/>
      <c r="CRT32" s="46"/>
      <c r="CRU32" s="46"/>
      <c r="CRV32" s="46"/>
      <c r="CRW32" s="46"/>
      <c r="CRX32" s="46"/>
      <c r="CRY32" s="46"/>
      <c r="CRZ32" s="46"/>
      <c r="CSA32" s="46"/>
      <c r="CSB32" s="46"/>
      <c r="CSC32" s="46"/>
      <c r="CSD32" s="46"/>
      <c r="CSE32" s="46"/>
      <c r="CSF32" s="46"/>
      <c r="CSG32" s="46"/>
      <c r="CSH32" s="46"/>
      <c r="CSI32" s="46"/>
      <c r="CSJ32" s="46"/>
      <c r="CSK32" s="46"/>
      <c r="CSL32" s="46"/>
      <c r="CSM32" s="46"/>
      <c r="CSN32" s="46"/>
      <c r="CSO32" s="46"/>
      <c r="CSP32" s="46"/>
      <c r="CSQ32" s="46"/>
      <c r="CSR32" s="46"/>
      <c r="CSS32" s="46"/>
      <c r="CST32" s="46"/>
      <c r="CSU32" s="46"/>
      <c r="CSV32" s="46"/>
      <c r="CSW32" s="46"/>
      <c r="CSX32" s="46"/>
      <c r="CSY32" s="46"/>
      <c r="CSZ32" s="46"/>
      <c r="CTA32" s="46"/>
      <c r="CTB32" s="46"/>
      <c r="CTC32" s="46"/>
      <c r="CTD32" s="46"/>
      <c r="CTE32" s="46"/>
      <c r="CTF32" s="46"/>
      <c r="CTG32" s="46"/>
      <c r="CTH32" s="46"/>
      <c r="CTI32" s="46"/>
      <c r="CTJ32" s="46"/>
      <c r="CTK32" s="46"/>
      <c r="CTL32" s="46"/>
      <c r="CTM32" s="46"/>
      <c r="CTN32" s="46"/>
      <c r="CTO32" s="46"/>
      <c r="CTP32" s="46"/>
      <c r="CTQ32" s="46"/>
      <c r="CTR32" s="46"/>
      <c r="CTS32" s="46"/>
      <c r="CTT32" s="46"/>
      <c r="CTU32" s="46"/>
      <c r="CTV32" s="46"/>
      <c r="CTW32" s="46"/>
      <c r="CTX32" s="46"/>
      <c r="CTY32" s="46"/>
      <c r="CTZ32" s="46"/>
      <c r="CUA32" s="46"/>
    </row>
    <row r="33" s="48" customFormat="1" ht="14.25" spans="1:257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c r="IX33" s="46"/>
      <c r="IY33" s="46"/>
      <c r="IZ33" s="46"/>
      <c r="JA33" s="46"/>
      <c r="JB33" s="46"/>
      <c r="JC33" s="46"/>
      <c r="JD33" s="46"/>
      <c r="JE33" s="46"/>
      <c r="JF33" s="46"/>
      <c r="JG33" s="46"/>
      <c r="JH33" s="46"/>
      <c r="JI33" s="46"/>
      <c r="JJ33" s="46"/>
      <c r="JK33" s="46"/>
      <c r="JL33" s="46"/>
      <c r="JM33" s="46"/>
      <c r="JN33" s="46"/>
      <c r="JO33" s="46"/>
      <c r="JP33" s="46"/>
      <c r="JQ33" s="46"/>
      <c r="JR33" s="46"/>
      <c r="JS33" s="46"/>
      <c r="JT33" s="46"/>
      <c r="JU33" s="46"/>
      <c r="JV33" s="46"/>
      <c r="JW33" s="46"/>
      <c r="JX33" s="46"/>
      <c r="JY33" s="46"/>
      <c r="JZ33" s="46"/>
      <c r="KA33" s="46"/>
      <c r="KB33" s="46"/>
      <c r="KC33" s="46"/>
      <c r="KD33" s="46"/>
      <c r="KE33" s="46"/>
      <c r="KF33" s="46"/>
      <c r="KG33" s="46"/>
      <c r="KH33" s="46"/>
      <c r="KI33" s="46"/>
      <c r="KJ33" s="46"/>
      <c r="KK33" s="46"/>
      <c r="KL33" s="46"/>
      <c r="KM33" s="46"/>
      <c r="KN33" s="46"/>
      <c r="KO33" s="46"/>
      <c r="KP33" s="46"/>
      <c r="KQ33" s="46"/>
      <c r="KR33" s="46"/>
      <c r="KS33" s="46"/>
      <c r="KT33" s="46"/>
      <c r="KU33" s="46"/>
      <c r="KV33" s="46"/>
      <c r="KW33" s="46"/>
      <c r="KX33" s="46"/>
      <c r="KY33" s="46"/>
      <c r="KZ33" s="46"/>
      <c r="LA33" s="46"/>
      <c r="LB33" s="46"/>
      <c r="LC33" s="46"/>
      <c r="LD33" s="46"/>
      <c r="LE33" s="46"/>
      <c r="LF33" s="46"/>
      <c r="LG33" s="46"/>
      <c r="LH33" s="46"/>
      <c r="LI33" s="46"/>
      <c r="LJ33" s="46"/>
      <c r="LK33" s="46"/>
      <c r="LL33" s="46"/>
      <c r="LM33" s="46"/>
      <c r="LN33" s="46"/>
      <c r="LO33" s="46"/>
      <c r="LP33" s="46"/>
      <c r="LQ33" s="46"/>
      <c r="LR33" s="46"/>
      <c r="LS33" s="46"/>
      <c r="LT33" s="46"/>
      <c r="LU33" s="46"/>
      <c r="LV33" s="46"/>
      <c r="LW33" s="46"/>
      <c r="LX33" s="46"/>
      <c r="LY33" s="46"/>
      <c r="LZ33" s="46"/>
      <c r="MA33" s="46"/>
      <c r="MB33" s="46"/>
      <c r="MC33" s="46"/>
      <c r="MD33" s="46"/>
      <c r="ME33" s="46"/>
      <c r="MF33" s="46"/>
      <c r="MG33" s="46"/>
      <c r="MH33" s="46"/>
      <c r="MI33" s="46"/>
      <c r="MJ33" s="46"/>
      <c r="MK33" s="46"/>
      <c r="ML33" s="46"/>
      <c r="MM33" s="46"/>
      <c r="MN33" s="46"/>
      <c r="MO33" s="46"/>
      <c r="MP33" s="46"/>
      <c r="MQ33" s="46"/>
      <c r="MR33" s="46"/>
      <c r="MS33" s="46"/>
      <c r="MT33" s="46"/>
      <c r="MU33" s="46"/>
      <c r="MV33" s="46"/>
      <c r="MW33" s="46"/>
      <c r="MX33" s="46"/>
      <c r="MY33" s="46"/>
      <c r="MZ33" s="46"/>
      <c r="NA33" s="46"/>
      <c r="NB33" s="46"/>
      <c r="NC33" s="46"/>
      <c r="ND33" s="46"/>
      <c r="NE33" s="46"/>
      <c r="NF33" s="46"/>
      <c r="NG33" s="46"/>
      <c r="NH33" s="46"/>
      <c r="NI33" s="46"/>
      <c r="NJ33" s="46"/>
      <c r="NK33" s="46"/>
      <c r="NL33" s="46"/>
      <c r="NM33" s="46"/>
      <c r="NN33" s="46"/>
      <c r="NO33" s="46"/>
      <c r="NP33" s="46"/>
      <c r="NQ33" s="46"/>
      <c r="NR33" s="46"/>
      <c r="NS33" s="46"/>
      <c r="NT33" s="46"/>
      <c r="NU33" s="46"/>
      <c r="NV33" s="46"/>
      <c r="NW33" s="46"/>
      <c r="NX33" s="46"/>
      <c r="NY33" s="46"/>
      <c r="NZ33" s="46"/>
      <c r="OA33" s="46"/>
      <c r="OB33" s="46"/>
      <c r="OC33" s="46"/>
      <c r="OD33" s="46"/>
      <c r="OE33" s="46"/>
      <c r="OF33" s="46"/>
      <c r="OG33" s="46"/>
      <c r="OH33" s="46"/>
      <c r="OI33" s="46"/>
      <c r="OJ33" s="46"/>
      <c r="OK33" s="46"/>
      <c r="OL33" s="46"/>
      <c r="OM33" s="46"/>
      <c r="ON33" s="46"/>
      <c r="OO33" s="46"/>
      <c r="OP33" s="46"/>
      <c r="OQ33" s="46"/>
      <c r="OR33" s="46"/>
      <c r="OS33" s="46"/>
      <c r="OT33" s="46"/>
      <c r="OU33" s="46"/>
      <c r="OV33" s="46"/>
      <c r="OW33" s="46"/>
      <c r="OX33" s="46"/>
      <c r="OY33" s="46"/>
      <c r="OZ33" s="46"/>
      <c r="PA33" s="46"/>
      <c r="PB33" s="46"/>
      <c r="PC33" s="46"/>
      <c r="PD33" s="46"/>
      <c r="PE33" s="46"/>
      <c r="PF33" s="46"/>
      <c r="PG33" s="46"/>
      <c r="PH33" s="46"/>
      <c r="PI33" s="46"/>
      <c r="PJ33" s="46"/>
      <c r="PK33" s="46"/>
      <c r="PL33" s="46"/>
      <c r="PM33" s="46"/>
      <c r="PN33" s="46"/>
      <c r="PO33" s="46"/>
      <c r="PP33" s="46"/>
      <c r="PQ33" s="46"/>
      <c r="PR33" s="46"/>
      <c r="PS33" s="46"/>
      <c r="PT33" s="46"/>
      <c r="PU33" s="46"/>
      <c r="PV33" s="46"/>
      <c r="PW33" s="46"/>
      <c r="PX33" s="46"/>
      <c r="PY33" s="46"/>
      <c r="PZ33" s="46"/>
      <c r="QA33" s="46"/>
      <c r="QB33" s="46"/>
      <c r="QC33" s="46"/>
      <c r="QD33" s="46"/>
      <c r="QE33" s="46"/>
      <c r="QF33" s="46"/>
      <c r="QG33" s="46"/>
      <c r="QH33" s="46"/>
      <c r="QI33" s="46"/>
      <c r="QJ33" s="46"/>
      <c r="QK33" s="46"/>
      <c r="QL33" s="46"/>
      <c r="QM33" s="46"/>
      <c r="QN33" s="46"/>
      <c r="QO33" s="46"/>
      <c r="QP33" s="46"/>
      <c r="QQ33" s="46"/>
      <c r="QR33" s="46"/>
      <c r="QS33" s="46"/>
      <c r="QT33" s="46"/>
      <c r="QU33" s="46"/>
      <c r="QV33" s="46"/>
      <c r="QW33" s="46"/>
      <c r="QX33" s="46"/>
      <c r="QY33" s="46"/>
      <c r="QZ33" s="46"/>
      <c r="RA33" s="46"/>
      <c r="RB33" s="46"/>
      <c r="RC33" s="46"/>
      <c r="RD33" s="46"/>
      <c r="RE33" s="46"/>
      <c r="RF33" s="46"/>
      <c r="RG33" s="46"/>
      <c r="RH33" s="46"/>
      <c r="RI33" s="46"/>
      <c r="RJ33" s="46"/>
      <c r="RK33" s="46"/>
      <c r="RL33" s="46"/>
      <c r="RM33" s="46"/>
      <c r="RN33" s="46"/>
      <c r="RO33" s="46"/>
      <c r="RP33" s="46"/>
      <c r="RQ33" s="46"/>
      <c r="RR33" s="46"/>
      <c r="RS33" s="46"/>
      <c r="RT33" s="46"/>
      <c r="RU33" s="46"/>
      <c r="RV33" s="46"/>
      <c r="RW33" s="46"/>
      <c r="RX33" s="46"/>
      <c r="RY33" s="46"/>
      <c r="RZ33" s="46"/>
      <c r="SA33" s="46"/>
      <c r="SB33" s="46"/>
      <c r="SC33" s="46"/>
      <c r="SD33" s="46"/>
      <c r="SE33" s="46"/>
      <c r="SF33" s="46"/>
      <c r="SG33" s="46"/>
      <c r="SH33" s="46"/>
      <c r="SI33" s="46"/>
      <c r="SJ33" s="46"/>
      <c r="SK33" s="46"/>
      <c r="SL33" s="46"/>
      <c r="SM33" s="46"/>
      <c r="SN33" s="46"/>
      <c r="SO33" s="46"/>
      <c r="SP33" s="46"/>
      <c r="SQ33" s="46"/>
      <c r="SR33" s="46"/>
      <c r="SS33" s="46"/>
      <c r="ST33" s="46"/>
      <c r="SU33" s="46"/>
      <c r="SV33" s="46"/>
      <c r="SW33" s="46"/>
      <c r="SX33" s="46"/>
      <c r="SY33" s="46"/>
      <c r="SZ33" s="46"/>
      <c r="TA33" s="46"/>
      <c r="TB33" s="46"/>
      <c r="TC33" s="46"/>
      <c r="TD33" s="46"/>
      <c r="TE33" s="46"/>
      <c r="TF33" s="46"/>
      <c r="TG33" s="46"/>
      <c r="TH33" s="46"/>
      <c r="TI33" s="46"/>
      <c r="TJ33" s="46"/>
      <c r="TK33" s="46"/>
      <c r="TL33" s="46"/>
      <c r="TM33" s="46"/>
      <c r="TN33" s="46"/>
      <c r="TO33" s="46"/>
      <c r="TP33" s="46"/>
      <c r="TQ33" s="46"/>
      <c r="TR33" s="46"/>
      <c r="TS33" s="46"/>
      <c r="TT33" s="46"/>
      <c r="TU33" s="46"/>
      <c r="TV33" s="46"/>
      <c r="TW33" s="46"/>
      <c r="TX33" s="46"/>
      <c r="TY33" s="46"/>
      <c r="TZ33" s="46"/>
      <c r="UA33" s="46"/>
      <c r="UB33" s="46"/>
      <c r="UC33" s="46"/>
      <c r="UD33" s="46"/>
      <c r="UE33" s="46"/>
      <c r="UF33" s="46"/>
      <c r="UG33" s="46"/>
      <c r="UH33" s="46"/>
      <c r="UI33" s="46"/>
      <c r="UJ33" s="46"/>
      <c r="UK33" s="46"/>
      <c r="UL33" s="46"/>
      <c r="UM33" s="46"/>
      <c r="UN33" s="46"/>
      <c r="UO33" s="46"/>
      <c r="UP33" s="46"/>
      <c r="UQ33" s="46"/>
      <c r="UR33" s="46"/>
      <c r="US33" s="46"/>
      <c r="UT33" s="46"/>
      <c r="UU33" s="46"/>
      <c r="UV33" s="46"/>
      <c r="UW33" s="46"/>
      <c r="UX33" s="46"/>
      <c r="UY33" s="46"/>
      <c r="UZ33" s="46"/>
      <c r="VA33" s="46"/>
      <c r="VB33" s="46"/>
      <c r="VC33" s="46"/>
      <c r="VD33" s="46"/>
      <c r="VE33" s="46"/>
      <c r="VF33" s="46"/>
      <c r="VG33" s="46"/>
      <c r="VH33" s="46"/>
      <c r="VI33" s="46"/>
      <c r="VJ33" s="46"/>
      <c r="VK33" s="46"/>
      <c r="VL33" s="46"/>
      <c r="VM33" s="46"/>
      <c r="VN33" s="46"/>
      <c r="VO33" s="46"/>
      <c r="VP33" s="46"/>
      <c r="VQ33" s="46"/>
      <c r="VR33" s="46"/>
      <c r="VS33" s="46"/>
      <c r="VT33" s="46"/>
      <c r="VU33" s="46"/>
      <c r="VV33" s="46"/>
      <c r="VW33" s="46"/>
      <c r="VX33" s="46"/>
      <c r="VY33" s="46"/>
      <c r="VZ33" s="46"/>
      <c r="WA33" s="46"/>
      <c r="WB33" s="46"/>
      <c r="WC33" s="46"/>
      <c r="WD33" s="46"/>
      <c r="WE33" s="46"/>
      <c r="WF33" s="46"/>
      <c r="WG33" s="46"/>
      <c r="WH33" s="46"/>
      <c r="WI33" s="46"/>
      <c r="WJ33" s="46"/>
      <c r="WK33" s="46"/>
      <c r="WL33" s="46"/>
      <c r="WM33" s="46"/>
      <c r="WN33" s="46"/>
      <c r="WO33" s="46"/>
      <c r="WP33" s="46"/>
      <c r="WQ33" s="46"/>
      <c r="WR33" s="46"/>
      <c r="WS33" s="46"/>
      <c r="WT33" s="46"/>
      <c r="WU33" s="46"/>
      <c r="WV33" s="46"/>
      <c r="WW33" s="46"/>
      <c r="WX33" s="46"/>
      <c r="WY33" s="46"/>
      <c r="WZ33" s="46"/>
      <c r="XA33" s="46"/>
      <c r="XB33" s="46"/>
      <c r="XC33" s="46"/>
      <c r="XD33" s="46"/>
      <c r="XE33" s="46"/>
      <c r="XF33" s="46"/>
      <c r="XG33" s="46"/>
      <c r="XH33" s="46"/>
      <c r="XI33" s="46"/>
      <c r="XJ33" s="46"/>
      <c r="XK33" s="46"/>
      <c r="XL33" s="46"/>
      <c r="XM33" s="46"/>
      <c r="XN33" s="46"/>
      <c r="XO33" s="46"/>
      <c r="XP33" s="46"/>
      <c r="XQ33" s="46"/>
      <c r="XR33" s="46"/>
      <c r="XS33" s="46"/>
      <c r="XT33" s="46"/>
      <c r="XU33" s="46"/>
      <c r="XV33" s="46"/>
      <c r="XW33" s="46"/>
      <c r="XX33" s="46"/>
      <c r="XY33" s="46"/>
      <c r="XZ33" s="46"/>
      <c r="YA33" s="46"/>
      <c r="YB33" s="46"/>
      <c r="YC33" s="46"/>
      <c r="YD33" s="46"/>
      <c r="YE33" s="46"/>
      <c r="YF33" s="46"/>
      <c r="YG33" s="46"/>
      <c r="YH33" s="46"/>
      <c r="YI33" s="46"/>
      <c r="YJ33" s="46"/>
      <c r="YK33" s="46"/>
      <c r="YL33" s="46"/>
      <c r="YM33" s="46"/>
      <c r="YN33" s="46"/>
      <c r="YO33" s="46"/>
      <c r="YP33" s="46"/>
      <c r="YQ33" s="46"/>
      <c r="YR33" s="46"/>
      <c r="YS33" s="46"/>
      <c r="YT33" s="46"/>
      <c r="YU33" s="46"/>
      <c r="YV33" s="46"/>
      <c r="YW33" s="46"/>
      <c r="YX33" s="46"/>
      <c r="YY33" s="46"/>
      <c r="YZ33" s="46"/>
      <c r="ZA33" s="46"/>
      <c r="ZB33" s="46"/>
      <c r="ZC33" s="46"/>
      <c r="ZD33" s="46"/>
      <c r="ZE33" s="46"/>
      <c r="ZF33" s="46"/>
      <c r="ZG33" s="46"/>
      <c r="ZH33" s="46"/>
      <c r="ZI33" s="46"/>
      <c r="ZJ33" s="46"/>
      <c r="ZK33" s="46"/>
      <c r="ZL33" s="46"/>
      <c r="ZM33" s="46"/>
      <c r="ZN33" s="46"/>
      <c r="ZO33" s="46"/>
      <c r="ZP33" s="46"/>
      <c r="ZQ33" s="46"/>
      <c r="ZR33" s="46"/>
      <c r="ZS33" s="46"/>
      <c r="ZT33" s="46"/>
      <c r="ZU33" s="46"/>
      <c r="ZV33" s="46"/>
      <c r="ZW33" s="46"/>
      <c r="ZX33" s="46"/>
      <c r="ZY33" s="46"/>
      <c r="ZZ33" s="46"/>
      <c r="AAA33" s="46"/>
      <c r="AAB33" s="46"/>
      <c r="AAC33" s="46"/>
      <c r="AAD33" s="46"/>
      <c r="AAE33" s="46"/>
      <c r="AAF33" s="46"/>
      <c r="AAG33" s="46"/>
      <c r="AAH33" s="46"/>
      <c r="AAI33" s="46"/>
      <c r="AAJ33" s="46"/>
      <c r="AAK33" s="46"/>
      <c r="AAL33" s="46"/>
      <c r="AAM33" s="46"/>
      <c r="AAN33" s="46"/>
      <c r="AAO33" s="46"/>
      <c r="AAP33" s="46"/>
      <c r="AAQ33" s="46"/>
      <c r="AAR33" s="46"/>
      <c r="AAS33" s="46"/>
      <c r="AAT33" s="46"/>
      <c r="AAU33" s="46"/>
      <c r="AAV33" s="46"/>
      <c r="AAW33" s="46"/>
      <c r="AAX33" s="46"/>
      <c r="AAY33" s="46"/>
      <c r="AAZ33" s="46"/>
      <c r="ABA33" s="46"/>
      <c r="ABB33" s="46"/>
      <c r="ABC33" s="46"/>
      <c r="ABD33" s="46"/>
      <c r="ABE33" s="46"/>
      <c r="ABF33" s="46"/>
      <c r="ABG33" s="46"/>
      <c r="ABH33" s="46"/>
      <c r="ABI33" s="46"/>
      <c r="ABJ33" s="46"/>
      <c r="ABK33" s="46"/>
      <c r="ABL33" s="46"/>
      <c r="ABM33" s="46"/>
      <c r="ABN33" s="46"/>
      <c r="ABO33" s="46"/>
      <c r="ABP33" s="46"/>
      <c r="ABQ33" s="46"/>
      <c r="ABR33" s="46"/>
      <c r="ABS33" s="46"/>
      <c r="ABT33" s="46"/>
      <c r="ABU33" s="46"/>
      <c r="ABV33" s="46"/>
      <c r="ABW33" s="46"/>
      <c r="ABX33" s="46"/>
      <c r="ABY33" s="46"/>
      <c r="ABZ33" s="46"/>
      <c r="ACA33" s="46"/>
      <c r="ACB33" s="46"/>
      <c r="ACC33" s="46"/>
      <c r="ACD33" s="46"/>
      <c r="ACE33" s="46"/>
      <c r="ACF33" s="46"/>
      <c r="ACG33" s="46"/>
      <c r="ACH33" s="46"/>
      <c r="ACI33" s="46"/>
      <c r="ACJ33" s="46"/>
      <c r="ACK33" s="46"/>
      <c r="ACL33" s="46"/>
      <c r="ACM33" s="46"/>
      <c r="ACN33" s="46"/>
      <c r="ACO33" s="46"/>
      <c r="ACP33" s="46"/>
      <c r="ACQ33" s="46"/>
      <c r="ACR33" s="46"/>
      <c r="ACS33" s="46"/>
      <c r="ACT33" s="46"/>
      <c r="ACU33" s="46"/>
      <c r="ACV33" s="46"/>
      <c r="ACW33" s="46"/>
      <c r="ACX33" s="46"/>
      <c r="ACY33" s="46"/>
      <c r="ACZ33" s="46"/>
      <c r="ADA33" s="46"/>
      <c r="ADB33" s="46"/>
      <c r="ADC33" s="46"/>
      <c r="ADD33" s="46"/>
      <c r="ADE33" s="46"/>
      <c r="ADF33" s="46"/>
      <c r="ADG33" s="46"/>
      <c r="ADH33" s="46"/>
      <c r="ADI33" s="46"/>
      <c r="ADJ33" s="46"/>
      <c r="ADK33" s="46"/>
      <c r="ADL33" s="46"/>
      <c r="ADM33" s="46"/>
      <c r="ADN33" s="46"/>
      <c r="ADO33" s="46"/>
      <c r="ADP33" s="46"/>
      <c r="ADQ33" s="46"/>
      <c r="ADR33" s="46"/>
      <c r="ADS33" s="46"/>
      <c r="ADT33" s="46"/>
      <c r="ADU33" s="46"/>
      <c r="ADV33" s="46"/>
      <c r="ADW33" s="46"/>
      <c r="ADX33" s="46"/>
      <c r="ADY33" s="46"/>
      <c r="ADZ33" s="46"/>
      <c r="AEA33" s="46"/>
      <c r="AEB33" s="46"/>
      <c r="AEC33" s="46"/>
      <c r="AED33" s="46"/>
      <c r="AEE33" s="46"/>
      <c r="AEF33" s="46"/>
      <c r="AEG33" s="46"/>
      <c r="AEH33" s="46"/>
      <c r="AEI33" s="46"/>
      <c r="AEJ33" s="46"/>
      <c r="AEK33" s="46"/>
      <c r="AEL33" s="46"/>
      <c r="AEM33" s="46"/>
      <c r="AEN33" s="46"/>
      <c r="AEO33" s="46"/>
      <c r="AEP33" s="46"/>
      <c r="AEQ33" s="46"/>
      <c r="AER33" s="46"/>
      <c r="AES33" s="46"/>
      <c r="AET33" s="46"/>
      <c r="AEU33" s="46"/>
      <c r="AEV33" s="46"/>
      <c r="AEW33" s="46"/>
      <c r="AEX33" s="46"/>
      <c r="AEY33" s="46"/>
      <c r="AEZ33" s="46"/>
      <c r="AFA33" s="46"/>
      <c r="AFB33" s="46"/>
      <c r="AFC33" s="46"/>
      <c r="AFD33" s="46"/>
      <c r="AFE33" s="46"/>
      <c r="AFF33" s="46"/>
      <c r="AFG33" s="46"/>
      <c r="AFH33" s="46"/>
      <c r="AFI33" s="46"/>
      <c r="AFJ33" s="46"/>
      <c r="AFK33" s="46"/>
      <c r="AFL33" s="46"/>
      <c r="AFM33" s="46"/>
      <c r="AFN33" s="46"/>
      <c r="AFO33" s="46"/>
      <c r="AFP33" s="46"/>
      <c r="AFQ33" s="46"/>
      <c r="AFR33" s="46"/>
      <c r="AFS33" s="46"/>
      <c r="AFT33" s="46"/>
      <c r="AFU33" s="46"/>
      <c r="AFV33" s="46"/>
      <c r="AFW33" s="46"/>
      <c r="AFX33" s="46"/>
      <c r="AFY33" s="46"/>
      <c r="AFZ33" s="46"/>
      <c r="AGA33" s="46"/>
      <c r="AGB33" s="46"/>
      <c r="AGC33" s="46"/>
      <c r="AGD33" s="46"/>
      <c r="AGE33" s="46"/>
      <c r="AGF33" s="46"/>
      <c r="AGG33" s="46"/>
      <c r="AGH33" s="46"/>
      <c r="AGI33" s="46"/>
      <c r="AGJ33" s="46"/>
      <c r="AGK33" s="46"/>
      <c r="AGL33" s="46"/>
      <c r="AGM33" s="46"/>
      <c r="AGN33" s="46"/>
      <c r="AGO33" s="46"/>
      <c r="AGP33" s="46"/>
      <c r="AGQ33" s="46"/>
      <c r="AGR33" s="46"/>
      <c r="AGS33" s="46"/>
      <c r="AGT33" s="46"/>
      <c r="AGU33" s="46"/>
      <c r="AGV33" s="46"/>
      <c r="AGW33" s="46"/>
      <c r="AGX33" s="46"/>
      <c r="AGY33" s="46"/>
      <c r="AGZ33" s="46"/>
      <c r="AHA33" s="46"/>
      <c r="AHB33" s="46"/>
      <c r="AHC33" s="46"/>
      <c r="AHD33" s="46"/>
      <c r="AHE33" s="46"/>
      <c r="AHF33" s="46"/>
      <c r="AHG33" s="46"/>
      <c r="AHH33" s="46"/>
      <c r="AHI33" s="46"/>
      <c r="AHJ33" s="46"/>
      <c r="AHK33" s="46"/>
      <c r="AHL33" s="46"/>
      <c r="AHM33" s="46"/>
      <c r="AHN33" s="46"/>
      <c r="AHO33" s="46"/>
      <c r="AHP33" s="46"/>
      <c r="AHQ33" s="46"/>
      <c r="AHR33" s="46"/>
      <c r="AHS33" s="46"/>
      <c r="AHT33" s="46"/>
      <c r="AHU33" s="46"/>
      <c r="AHV33" s="46"/>
      <c r="AHW33" s="46"/>
      <c r="AHX33" s="46"/>
      <c r="AHY33" s="46"/>
      <c r="AHZ33" s="46"/>
      <c r="AIA33" s="46"/>
      <c r="AIB33" s="46"/>
      <c r="AIC33" s="46"/>
      <c r="AID33" s="46"/>
      <c r="AIE33" s="46"/>
      <c r="AIF33" s="46"/>
      <c r="AIG33" s="46"/>
      <c r="AIH33" s="46"/>
      <c r="AII33" s="46"/>
      <c r="AIJ33" s="46"/>
      <c r="AIK33" s="46"/>
      <c r="AIL33" s="46"/>
      <c r="AIM33" s="46"/>
      <c r="AIN33" s="46"/>
      <c r="AIO33" s="46"/>
      <c r="AIP33" s="46"/>
      <c r="AIQ33" s="46"/>
      <c r="AIR33" s="46"/>
      <c r="AIS33" s="46"/>
      <c r="AIT33" s="46"/>
      <c r="AIU33" s="46"/>
      <c r="AIV33" s="46"/>
      <c r="AIW33" s="46"/>
      <c r="AIX33" s="46"/>
      <c r="AIY33" s="46"/>
      <c r="AIZ33" s="46"/>
      <c r="AJA33" s="46"/>
      <c r="AJB33" s="46"/>
      <c r="AJC33" s="46"/>
      <c r="AJD33" s="46"/>
      <c r="AJE33" s="46"/>
      <c r="AJF33" s="46"/>
      <c r="AJG33" s="46"/>
      <c r="AJH33" s="46"/>
      <c r="AJI33" s="46"/>
      <c r="AJJ33" s="46"/>
      <c r="AJK33" s="46"/>
      <c r="AJL33" s="46"/>
      <c r="AJM33" s="46"/>
      <c r="AJN33" s="46"/>
      <c r="AJO33" s="46"/>
      <c r="AJP33" s="46"/>
      <c r="AJQ33" s="46"/>
      <c r="AJR33" s="46"/>
      <c r="AJS33" s="46"/>
      <c r="AJT33" s="46"/>
      <c r="AJU33" s="46"/>
      <c r="AJV33" s="46"/>
      <c r="AJW33" s="46"/>
      <c r="AJX33" s="46"/>
      <c r="AJY33" s="46"/>
      <c r="AJZ33" s="46"/>
      <c r="AKA33" s="46"/>
      <c r="AKB33" s="46"/>
      <c r="AKC33" s="46"/>
      <c r="AKD33" s="46"/>
      <c r="AKE33" s="46"/>
      <c r="AKF33" s="46"/>
      <c r="AKG33" s="46"/>
      <c r="AKH33" s="46"/>
      <c r="AKI33" s="46"/>
      <c r="AKJ33" s="46"/>
      <c r="AKK33" s="46"/>
      <c r="AKL33" s="46"/>
      <c r="AKM33" s="46"/>
      <c r="AKN33" s="46"/>
      <c r="AKO33" s="46"/>
      <c r="AKP33" s="46"/>
      <c r="AKQ33" s="46"/>
      <c r="AKR33" s="46"/>
      <c r="AKS33" s="46"/>
      <c r="AKT33" s="46"/>
      <c r="AKU33" s="46"/>
      <c r="AKV33" s="46"/>
      <c r="AKW33" s="46"/>
      <c r="AKX33" s="46"/>
      <c r="AKY33" s="46"/>
      <c r="AKZ33" s="46"/>
      <c r="ALA33" s="46"/>
      <c r="ALB33" s="46"/>
      <c r="ALC33" s="46"/>
      <c r="ALD33" s="46"/>
      <c r="ALE33" s="46"/>
      <c r="ALF33" s="46"/>
      <c r="ALG33" s="46"/>
      <c r="ALH33" s="46"/>
      <c r="ALI33" s="46"/>
      <c r="ALJ33" s="46"/>
      <c r="ALK33" s="46"/>
      <c r="ALL33" s="46"/>
      <c r="ALM33" s="46"/>
      <c r="ALN33" s="46"/>
      <c r="ALO33" s="46"/>
      <c r="ALP33" s="46"/>
      <c r="ALQ33" s="46"/>
      <c r="ALR33" s="46"/>
      <c r="ALS33" s="46"/>
      <c r="ALT33" s="46"/>
      <c r="ALU33" s="46"/>
      <c r="ALV33" s="46"/>
      <c r="ALW33" s="46"/>
      <c r="ALX33" s="46"/>
      <c r="ALY33" s="46"/>
      <c r="ALZ33" s="46"/>
      <c r="AMA33" s="46"/>
      <c r="AMB33" s="46"/>
      <c r="AMC33" s="46"/>
      <c r="AMD33" s="46"/>
      <c r="AME33" s="46"/>
      <c r="AMF33" s="46"/>
      <c r="AMG33" s="46"/>
      <c r="AMH33" s="46"/>
      <c r="AMI33" s="46"/>
      <c r="AMJ33" s="46"/>
      <c r="AMK33" s="46"/>
      <c r="AML33" s="46"/>
      <c r="AMM33" s="46"/>
      <c r="AMN33" s="46"/>
      <c r="AMO33" s="46"/>
      <c r="AMP33" s="46"/>
      <c r="AMQ33" s="46"/>
      <c r="AMR33" s="46"/>
      <c r="AMS33" s="46"/>
      <c r="AMT33" s="46"/>
      <c r="AMU33" s="46"/>
      <c r="AMV33" s="46"/>
      <c r="AMW33" s="46"/>
      <c r="AMX33" s="46"/>
      <c r="AMY33" s="46"/>
      <c r="AMZ33" s="46"/>
      <c r="ANA33" s="46"/>
      <c r="ANB33" s="46"/>
      <c r="ANC33" s="46"/>
      <c r="AND33" s="46"/>
      <c r="ANE33" s="46"/>
      <c r="ANF33" s="46"/>
      <c r="ANG33" s="46"/>
      <c r="ANH33" s="46"/>
      <c r="ANI33" s="46"/>
      <c r="ANJ33" s="46"/>
      <c r="ANK33" s="46"/>
      <c r="ANL33" s="46"/>
      <c r="ANM33" s="46"/>
      <c r="ANN33" s="46"/>
      <c r="ANO33" s="46"/>
      <c r="ANP33" s="46"/>
      <c r="ANQ33" s="46"/>
      <c r="ANR33" s="46"/>
      <c r="ANS33" s="46"/>
      <c r="ANT33" s="46"/>
      <c r="ANU33" s="46"/>
      <c r="ANV33" s="46"/>
      <c r="ANW33" s="46"/>
      <c r="ANX33" s="46"/>
      <c r="ANY33" s="46"/>
      <c r="ANZ33" s="46"/>
      <c r="AOA33" s="46"/>
      <c r="AOB33" s="46"/>
      <c r="AOC33" s="46"/>
      <c r="AOD33" s="46"/>
      <c r="AOE33" s="46"/>
      <c r="AOF33" s="46"/>
      <c r="AOG33" s="46"/>
      <c r="AOH33" s="46"/>
      <c r="AOI33" s="46"/>
      <c r="AOJ33" s="46"/>
      <c r="AOK33" s="46"/>
      <c r="AOL33" s="46"/>
      <c r="AOM33" s="46"/>
      <c r="AON33" s="46"/>
      <c r="AOO33" s="46"/>
      <c r="AOP33" s="46"/>
      <c r="AOQ33" s="46"/>
      <c r="AOR33" s="46"/>
      <c r="AOS33" s="46"/>
      <c r="AOT33" s="46"/>
      <c r="AOU33" s="46"/>
      <c r="AOV33" s="46"/>
      <c r="AOW33" s="46"/>
      <c r="AOX33" s="46"/>
      <c r="AOY33" s="46"/>
      <c r="AOZ33" s="46"/>
      <c r="APA33" s="46"/>
      <c r="APB33" s="46"/>
      <c r="APC33" s="46"/>
      <c r="APD33" s="46"/>
      <c r="APE33" s="46"/>
      <c r="APF33" s="46"/>
      <c r="APG33" s="46"/>
      <c r="APH33" s="46"/>
      <c r="API33" s="46"/>
      <c r="APJ33" s="46"/>
      <c r="APK33" s="46"/>
      <c r="APL33" s="46"/>
      <c r="APM33" s="46"/>
      <c r="APN33" s="46"/>
      <c r="APO33" s="46"/>
      <c r="APP33" s="46"/>
      <c r="APQ33" s="46"/>
      <c r="APR33" s="46"/>
      <c r="APS33" s="46"/>
      <c r="APT33" s="46"/>
      <c r="APU33" s="46"/>
      <c r="APV33" s="46"/>
      <c r="APW33" s="46"/>
      <c r="APX33" s="46"/>
      <c r="APY33" s="46"/>
      <c r="APZ33" s="46"/>
      <c r="AQA33" s="46"/>
      <c r="AQB33" s="46"/>
      <c r="AQC33" s="46"/>
      <c r="AQD33" s="46"/>
      <c r="AQE33" s="46"/>
      <c r="AQF33" s="46"/>
      <c r="AQG33" s="46"/>
      <c r="AQH33" s="46"/>
      <c r="AQI33" s="46"/>
      <c r="AQJ33" s="46"/>
      <c r="AQK33" s="46"/>
      <c r="AQL33" s="46"/>
      <c r="AQM33" s="46"/>
      <c r="AQN33" s="46"/>
      <c r="AQO33" s="46"/>
      <c r="AQP33" s="46"/>
      <c r="AQQ33" s="46"/>
      <c r="AQR33" s="46"/>
      <c r="AQS33" s="46"/>
      <c r="AQT33" s="46"/>
      <c r="AQU33" s="46"/>
      <c r="AQV33" s="46"/>
      <c r="AQW33" s="46"/>
      <c r="AQX33" s="46"/>
      <c r="AQY33" s="46"/>
      <c r="AQZ33" s="46"/>
      <c r="ARA33" s="46"/>
      <c r="ARB33" s="46"/>
      <c r="ARC33" s="46"/>
      <c r="ARD33" s="46"/>
      <c r="ARE33" s="46"/>
      <c r="ARF33" s="46"/>
      <c r="ARG33" s="46"/>
      <c r="ARH33" s="46"/>
      <c r="ARI33" s="46"/>
      <c r="ARJ33" s="46"/>
      <c r="ARK33" s="46"/>
      <c r="ARL33" s="46"/>
      <c r="ARM33" s="46"/>
      <c r="ARN33" s="46"/>
      <c r="ARO33" s="46"/>
      <c r="ARP33" s="46"/>
      <c r="ARQ33" s="46"/>
      <c r="ARR33" s="46"/>
      <c r="ARS33" s="46"/>
      <c r="ART33" s="46"/>
      <c r="ARU33" s="46"/>
      <c r="ARV33" s="46"/>
      <c r="ARW33" s="46"/>
      <c r="ARX33" s="46"/>
      <c r="ARY33" s="46"/>
      <c r="ARZ33" s="46"/>
      <c r="ASA33" s="46"/>
      <c r="ASB33" s="46"/>
      <c r="ASC33" s="46"/>
      <c r="ASD33" s="46"/>
      <c r="ASE33" s="46"/>
      <c r="ASF33" s="46"/>
      <c r="ASG33" s="46"/>
      <c r="ASH33" s="46"/>
      <c r="ASI33" s="46"/>
      <c r="ASJ33" s="46"/>
      <c r="ASK33" s="46"/>
      <c r="ASL33" s="46"/>
      <c r="ASM33" s="46"/>
      <c r="ASN33" s="46"/>
      <c r="ASO33" s="46"/>
      <c r="ASP33" s="46"/>
      <c r="ASQ33" s="46"/>
      <c r="ASR33" s="46"/>
      <c r="ASS33" s="46"/>
      <c r="AST33" s="46"/>
      <c r="ASU33" s="46"/>
      <c r="ASV33" s="46"/>
      <c r="ASW33" s="46"/>
      <c r="ASX33" s="46"/>
      <c r="ASY33" s="46"/>
      <c r="ASZ33" s="46"/>
      <c r="ATA33" s="46"/>
      <c r="ATB33" s="46"/>
      <c r="ATC33" s="46"/>
      <c r="ATD33" s="46"/>
      <c r="ATE33" s="46"/>
      <c r="ATF33" s="46"/>
      <c r="ATG33" s="46"/>
      <c r="ATH33" s="46"/>
      <c r="ATI33" s="46"/>
      <c r="ATJ33" s="46"/>
      <c r="ATK33" s="46"/>
      <c r="ATL33" s="46"/>
      <c r="ATM33" s="46"/>
      <c r="ATN33" s="46"/>
      <c r="ATO33" s="46"/>
      <c r="ATP33" s="46"/>
      <c r="ATQ33" s="46"/>
      <c r="ATR33" s="46"/>
      <c r="ATS33" s="46"/>
      <c r="ATT33" s="46"/>
      <c r="ATU33" s="46"/>
      <c r="ATV33" s="46"/>
      <c r="ATW33" s="46"/>
      <c r="ATX33" s="46"/>
      <c r="ATY33" s="46"/>
      <c r="ATZ33" s="46"/>
      <c r="AUA33" s="46"/>
      <c r="AUB33" s="46"/>
      <c r="AUC33" s="46"/>
      <c r="AUD33" s="46"/>
      <c r="AUE33" s="46"/>
      <c r="AUF33" s="46"/>
      <c r="AUG33" s="46"/>
      <c r="AUH33" s="46"/>
      <c r="AUI33" s="46"/>
      <c r="AUJ33" s="46"/>
      <c r="AUK33" s="46"/>
      <c r="AUL33" s="46"/>
      <c r="AUM33" s="46"/>
      <c r="AUN33" s="46"/>
      <c r="AUO33" s="46"/>
      <c r="AUP33" s="46"/>
      <c r="AUQ33" s="46"/>
      <c r="AUR33" s="46"/>
      <c r="AUS33" s="46"/>
      <c r="AUT33" s="46"/>
      <c r="AUU33" s="46"/>
      <c r="AUV33" s="46"/>
      <c r="AUW33" s="46"/>
      <c r="AUX33" s="46"/>
      <c r="AUY33" s="46"/>
      <c r="AUZ33" s="46"/>
      <c r="AVA33" s="46"/>
      <c r="AVB33" s="46"/>
      <c r="AVC33" s="46"/>
      <c r="AVD33" s="46"/>
      <c r="AVE33" s="46"/>
      <c r="AVF33" s="46"/>
      <c r="AVG33" s="46"/>
      <c r="AVH33" s="46"/>
      <c r="AVI33" s="46"/>
      <c r="AVJ33" s="46"/>
      <c r="AVK33" s="46"/>
      <c r="AVL33" s="46"/>
      <c r="AVM33" s="46"/>
      <c r="AVN33" s="46"/>
      <c r="AVO33" s="46"/>
      <c r="AVP33" s="46"/>
      <c r="AVQ33" s="46"/>
      <c r="AVR33" s="46"/>
      <c r="AVS33" s="46"/>
      <c r="AVT33" s="46"/>
      <c r="AVU33" s="46"/>
      <c r="AVV33" s="46"/>
      <c r="AVW33" s="46"/>
      <c r="AVX33" s="46"/>
      <c r="AVY33" s="46"/>
      <c r="AVZ33" s="46"/>
      <c r="AWA33" s="46"/>
      <c r="AWB33" s="46"/>
      <c r="AWC33" s="46"/>
      <c r="AWD33" s="46"/>
      <c r="AWE33" s="46"/>
      <c r="AWF33" s="46"/>
      <c r="AWG33" s="46"/>
      <c r="AWH33" s="46"/>
      <c r="AWI33" s="46"/>
      <c r="AWJ33" s="46"/>
      <c r="AWK33" s="46"/>
      <c r="AWL33" s="46"/>
      <c r="AWM33" s="46"/>
      <c r="AWN33" s="46"/>
      <c r="AWO33" s="46"/>
      <c r="AWP33" s="46"/>
      <c r="AWQ33" s="46"/>
      <c r="AWR33" s="46"/>
      <c r="AWS33" s="46"/>
      <c r="AWT33" s="46"/>
      <c r="AWU33" s="46"/>
      <c r="AWV33" s="46"/>
      <c r="AWW33" s="46"/>
      <c r="AWX33" s="46"/>
      <c r="AWY33" s="46"/>
      <c r="AWZ33" s="46"/>
      <c r="AXA33" s="46"/>
      <c r="AXB33" s="46"/>
      <c r="AXC33" s="46"/>
      <c r="AXD33" s="46"/>
      <c r="AXE33" s="46"/>
      <c r="AXF33" s="46"/>
      <c r="AXG33" s="46"/>
      <c r="AXH33" s="46"/>
      <c r="AXI33" s="46"/>
      <c r="AXJ33" s="46"/>
      <c r="AXK33" s="46"/>
      <c r="AXL33" s="46"/>
      <c r="AXM33" s="46"/>
      <c r="AXN33" s="46"/>
      <c r="AXO33" s="46"/>
      <c r="AXP33" s="46"/>
      <c r="AXQ33" s="46"/>
      <c r="AXR33" s="46"/>
      <c r="AXS33" s="46"/>
      <c r="AXT33" s="46"/>
      <c r="AXU33" s="46"/>
      <c r="AXV33" s="46"/>
      <c r="AXW33" s="46"/>
      <c r="AXX33" s="46"/>
      <c r="AXY33" s="46"/>
      <c r="AXZ33" s="46"/>
      <c r="AYA33" s="46"/>
      <c r="AYB33" s="46"/>
      <c r="AYC33" s="46"/>
      <c r="AYD33" s="46"/>
      <c r="AYE33" s="46"/>
      <c r="AYF33" s="46"/>
      <c r="AYG33" s="46"/>
      <c r="AYH33" s="46"/>
      <c r="AYI33" s="46"/>
      <c r="AYJ33" s="46"/>
      <c r="AYK33" s="46"/>
      <c r="AYL33" s="46"/>
      <c r="AYM33" s="46"/>
      <c r="AYN33" s="46"/>
      <c r="AYO33" s="46"/>
      <c r="AYP33" s="46"/>
      <c r="AYQ33" s="46"/>
      <c r="AYR33" s="46"/>
      <c r="AYS33" s="46"/>
      <c r="AYT33" s="46"/>
      <c r="AYU33" s="46"/>
      <c r="AYV33" s="46"/>
      <c r="AYW33" s="46"/>
      <c r="AYX33" s="46"/>
      <c r="AYY33" s="46"/>
      <c r="AYZ33" s="46"/>
      <c r="AZA33" s="46"/>
      <c r="AZB33" s="46"/>
      <c r="AZC33" s="46"/>
      <c r="AZD33" s="46"/>
      <c r="AZE33" s="46"/>
      <c r="AZF33" s="46"/>
      <c r="AZG33" s="46"/>
      <c r="AZH33" s="46"/>
      <c r="AZI33" s="46"/>
      <c r="AZJ33" s="46"/>
      <c r="AZK33" s="46"/>
      <c r="AZL33" s="46"/>
      <c r="AZM33" s="46"/>
      <c r="AZN33" s="46"/>
      <c r="AZO33" s="46"/>
      <c r="AZP33" s="46"/>
      <c r="AZQ33" s="46"/>
      <c r="AZR33" s="46"/>
      <c r="AZS33" s="46"/>
      <c r="AZT33" s="46"/>
      <c r="AZU33" s="46"/>
      <c r="AZV33" s="46"/>
      <c r="AZW33" s="46"/>
      <c r="AZX33" s="46"/>
      <c r="AZY33" s="46"/>
      <c r="AZZ33" s="46"/>
      <c r="BAA33" s="46"/>
      <c r="BAB33" s="46"/>
      <c r="BAC33" s="46"/>
      <c r="BAD33" s="46"/>
      <c r="BAE33" s="46"/>
      <c r="BAF33" s="46"/>
      <c r="BAG33" s="46"/>
      <c r="BAH33" s="46"/>
      <c r="BAI33" s="46"/>
      <c r="BAJ33" s="46"/>
      <c r="BAK33" s="46"/>
      <c r="BAL33" s="46"/>
      <c r="BAM33" s="46"/>
      <c r="BAN33" s="46"/>
      <c r="BAO33" s="46"/>
      <c r="BAP33" s="46"/>
      <c r="BAQ33" s="46"/>
      <c r="BAR33" s="46"/>
      <c r="BAS33" s="46"/>
      <c r="BAT33" s="46"/>
      <c r="BAU33" s="46"/>
      <c r="BAV33" s="46"/>
      <c r="BAW33" s="46"/>
      <c r="BAX33" s="46"/>
      <c r="BAY33" s="46"/>
      <c r="BAZ33" s="46"/>
      <c r="BBA33" s="46"/>
      <c r="BBB33" s="46"/>
      <c r="BBC33" s="46"/>
      <c r="BBD33" s="46"/>
      <c r="BBE33" s="46"/>
      <c r="BBF33" s="46"/>
      <c r="BBG33" s="46"/>
      <c r="BBH33" s="46"/>
      <c r="BBI33" s="46"/>
      <c r="BBJ33" s="46"/>
      <c r="BBK33" s="46"/>
      <c r="BBL33" s="46"/>
      <c r="BBM33" s="46"/>
      <c r="BBN33" s="46"/>
      <c r="BBO33" s="46"/>
      <c r="BBP33" s="46"/>
      <c r="BBQ33" s="46"/>
      <c r="BBR33" s="46"/>
      <c r="BBS33" s="46"/>
      <c r="BBT33" s="46"/>
      <c r="BBU33" s="46"/>
      <c r="BBV33" s="46"/>
      <c r="BBW33" s="46"/>
      <c r="BBX33" s="46"/>
      <c r="BBY33" s="46"/>
      <c r="BBZ33" s="46"/>
      <c r="BCA33" s="46"/>
      <c r="BCB33" s="46"/>
      <c r="BCC33" s="46"/>
      <c r="BCD33" s="46"/>
      <c r="BCE33" s="46"/>
      <c r="BCF33" s="46"/>
      <c r="BCG33" s="46"/>
      <c r="BCH33" s="46"/>
      <c r="BCI33" s="46"/>
      <c r="BCJ33" s="46"/>
      <c r="BCK33" s="46"/>
      <c r="BCL33" s="46"/>
      <c r="BCM33" s="46"/>
      <c r="BCN33" s="46"/>
      <c r="BCO33" s="46"/>
      <c r="BCP33" s="46"/>
      <c r="BCQ33" s="46"/>
      <c r="BCR33" s="46"/>
      <c r="BCS33" s="46"/>
      <c r="BCT33" s="46"/>
      <c r="BCU33" s="46"/>
      <c r="BCV33" s="46"/>
      <c r="BCW33" s="46"/>
      <c r="BCX33" s="46"/>
      <c r="BCY33" s="46"/>
      <c r="BCZ33" s="46"/>
      <c r="BDA33" s="46"/>
      <c r="BDB33" s="46"/>
      <c r="BDC33" s="46"/>
      <c r="BDD33" s="46"/>
      <c r="BDE33" s="46"/>
      <c r="BDF33" s="46"/>
      <c r="BDG33" s="46"/>
      <c r="BDH33" s="46"/>
      <c r="BDI33" s="46"/>
      <c r="BDJ33" s="46"/>
      <c r="BDK33" s="46"/>
      <c r="BDL33" s="46"/>
      <c r="BDM33" s="46"/>
      <c r="BDN33" s="46"/>
      <c r="BDO33" s="46"/>
      <c r="BDP33" s="46"/>
      <c r="BDQ33" s="46"/>
      <c r="BDR33" s="46"/>
      <c r="BDS33" s="46"/>
      <c r="BDT33" s="46"/>
      <c r="BDU33" s="46"/>
      <c r="BDV33" s="46"/>
      <c r="BDW33" s="46"/>
      <c r="BDX33" s="46"/>
      <c r="BDY33" s="46"/>
      <c r="BDZ33" s="46"/>
      <c r="BEA33" s="46"/>
      <c r="BEB33" s="46"/>
      <c r="BEC33" s="46"/>
      <c r="BED33" s="46"/>
      <c r="BEE33" s="46"/>
      <c r="BEF33" s="46"/>
      <c r="BEG33" s="46"/>
      <c r="BEH33" s="46"/>
      <c r="BEI33" s="46"/>
      <c r="BEJ33" s="46"/>
      <c r="BEK33" s="46"/>
      <c r="BEL33" s="46"/>
      <c r="BEM33" s="46"/>
      <c r="BEN33" s="46"/>
      <c r="BEO33" s="46"/>
      <c r="BEP33" s="46"/>
      <c r="BEQ33" s="46"/>
      <c r="BER33" s="46"/>
      <c r="BES33" s="46"/>
      <c r="BET33" s="46"/>
      <c r="BEU33" s="46"/>
      <c r="BEV33" s="46"/>
      <c r="BEW33" s="46"/>
      <c r="BEX33" s="46"/>
      <c r="BEY33" s="46"/>
      <c r="BEZ33" s="46"/>
      <c r="BFA33" s="46"/>
      <c r="BFB33" s="46"/>
      <c r="BFC33" s="46"/>
      <c r="BFD33" s="46"/>
      <c r="BFE33" s="46"/>
      <c r="BFF33" s="46"/>
      <c r="BFG33" s="46"/>
      <c r="BFH33" s="46"/>
      <c r="BFI33" s="46"/>
      <c r="BFJ33" s="46"/>
      <c r="BFK33" s="46"/>
      <c r="BFL33" s="46"/>
      <c r="BFM33" s="46"/>
      <c r="BFN33" s="46"/>
      <c r="BFO33" s="46"/>
      <c r="BFP33" s="46"/>
      <c r="BFQ33" s="46"/>
      <c r="BFR33" s="46"/>
      <c r="BFS33" s="46"/>
      <c r="BFT33" s="46"/>
      <c r="BFU33" s="46"/>
      <c r="BFV33" s="46"/>
      <c r="BFW33" s="46"/>
      <c r="BFX33" s="46"/>
      <c r="BFY33" s="46"/>
      <c r="BFZ33" s="46"/>
      <c r="BGA33" s="46"/>
      <c r="BGB33" s="46"/>
      <c r="BGC33" s="46"/>
      <c r="BGD33" s="46"/>
      <c r="BGE33" s="46"/>
      <c r="BGF33" s="46"/>
      <c r="BGG33" s="46"/>
      <c r="BGH33" s="46"/>
      <c r="BGI33" s="46"/>
      <c r="BGJ33" s="46"/>
      <c r="BGK33" s="46"/>
      <c r="BGL33" s="46"/>
      <c r="BGM33" s="46"/>
      <c r="BGN33" s="46"/>
      <c r="BGO33" s="46"/>
      <c r="BGP33" s="46"/>
      <c r="BGQ33" s="46"/>
      <c r="BGR33" s="46"/>
      <c r="BGS33" s="46"/>
      <c r="BGT33" s="46"/>
      <c r="BGU33" s="46"/>
      <c r="BGV33" s="46"/>
      <c r="BGW33" s="46"/>
      <c r="BGX33" s="46"/>
      <c r="BGY33" s="46"/>
      <c r="BGZ33" s="46"/>
      <c r="BHA33" s="46"/>
      <c r="BHB33" s="46"/>
      <c r="BHC33" s="46"/>
      <c r="BHD33" s="46"/>
      <c r="BHE33" s="46"/>
      <c r="BHF33" s="46"/>
      <c r="BHG33" s="46"/>
      <c r="BHH33" s="46"/>
      <c r="BHI33" s="46"/>
      <c r="BHJ33" s="46"/>
      <c r="BHK33" s="46"/>
      <c r="BHL33" s="46"/>
      <c r="BHM33" s="46"/>
      <c r="BHN33" s="46"/>
      <c r="BHO33" s="46"/>
      <c r="BHP33" s="46"/>
      <c r="BHQ33" s="46"/>
      <c r="BHR33" s="46"/>
      <c r="BHS33" s="46"/>
      <c r="BHT33" s="46"/>
      <c r="BHU33" s="46"/>
      <c r="BHV33" s="46"/>
      <c r="BHW33" s="46"/>
      <c r="BHX33" s="46"/>
      <c r="BHY33" s="46"/>
      <c r="BHZ33" s="46"/>
      <c r="BIA33" s="46"/>
      <c r="BIB33" s="46"/>
      <c r="BIC33" s="46"/>
      <c r="BID33" s="46"/>
      <c r="BIE33" s="46"/>
      <c r="BIF33" s="46"/>
      <c r="BIG33" s="46"/>
      <c r="BIH33" s="46"/>
      <c r="BII33" s="46"/>
      <c r="BIJ33" s="46"/>
      <c r="BIK33" s="46"/>
      <c r="BIL33" s="46"/>
      <c r="BIM33" s="46"/>
      <c r="BIN33" s="46"/>
      <c r="BIO33" s="46"/>
      <c r="BIP33" s="46"/>
      <c r="BIQ33" s="46"/>
      <c r="BIR33" s="46"/>
      <c r="BIS33" s="46"/>
      <c r="BIT33" s="46"/>
      <c r="BIU33" s="46"/>
      <c r="BIV33" s="46"/>
      <c r="BIW33" s="46"/>
      <c r="BIX33" s="46"/>
      <c r="BIY33" s="46"/>
      <c r="BIZ33" s="46"/>
      <c r="BJA33" s="46"/>
      <c r="BJB33" s="46"/>
      <c r="BJC33" s="46"/>
      <c r="BJD33" s="46"/>
      <c r="BJE33" s="46"/>
      <c r="BJF33" s="46"/>
      <c r="BJG33" s="46"/>
      <c r="BJH33" s="46"/>
      <c r="BJI33" s="46"/>
      <c r="BJJ33" s="46"/>
      <c r="BJK33" s="46"/>
      <c r="BJL33" s="46"/>
      <c r="BJM33" s="46"/>
      <c r="BJN33" s="46"/>
      <c r="BJO33" s="46"/>
      <c r="BJP33" s="46"/>
      <c r="BJQ33" s="46"/>
      <c r="BJR33" s="46"/>
      <c r="BJS33" s="46"/>
      <c r="BJT33" s="46"/>
      <c r="BJU33" s="46"/>
      <c r="BJV33" s="46"/>
      <c r="BJW33" s="46"/>
      <c r="BJX33" s="46"/>
      <c r="BJY33" s="46"/>
      <c r="BJZ33" s="46"/>
      <c r="BKA33" s="46"/>
      <c r="BKB33" s="46"/>
      <c r="BKC33" s="46"/>
      <c r="BKD33" s="46"/>
      <c r="BKE33" s="46"/>
      <c r="BKF33" s="46"/>
      <c r="BKG33" s="46"/>
      <c r="BKH33" s="46"/>
      <c r="BKI33" s="46"/>
      <c r="BKJ33" s="46"/>
      <c r="BKK33" s="46"/>
      <c r="BKL33" s="46"/>
      <c r="BKM33" s="46"/>
      <c r="BKN33" s="46"/>
      <c r="BKO33" s="46"/>
      <c r="BKP33" s="46"/>
      <c r="BKQ33" s="46"/>
      <c r="BKR33" s="46"/>
      <c r="BKS33" s="46"/>
      <c r="BKT33" s="46"/>
      <c r="BKU33" s="46"/>
      <c r="BKV33" s="46"/>
      <c r="BKW33" s="46"/>
      <c r="BKX33" s="46"/>
      <c r="BKY33" s="46"/>
      <c r="BKZ33" s="46"/>
      <c r="BLA33" s="46"/>
      <c r="BLB33" s="46"/>
      <c r="BLC33" s="46"/>
      <c r="BLD33" s="46"/>
      <c r="BLE33" s="46"/>
      <c r="BLF33" s="46"/>
      <c r="BLG33" s="46"/>
      <c r="BLH33" s="46"/>
      <c r="BLI33" s="46"/>
      <c r="BLJ33" s="46"/>
      <c r="BLK33" s="46"/>
      <c r="BLL33" s="46"/>
      <c r="BLM33" s="46"/>
      <c r="BLN33" s="46"/>
      <c r="BLO33" s="46"/>
      <c r="BLP33" s="46"/>
      <c r="BLQ33" s="46"/>
      <c r="BLR33" s="46"/>
      <c r="BLS33" s="46"/>
      <c r="BLT33" s="46"/>
      <c r="BLU33" s="46"/>
      <c r="BLV33" s="46"/>
      <c r="BLW33" s="46"/>
      <c r="BLX33" s="46"/>
      <c r="BLY33" s="46"/>
      <c r="BLZ33" s="46"/>
      <c r="BMA33" s="46"/>
      <c r="BMB33" s="46"/>
      <c r="BMC33" s="46"/>
      <c r="BMD33" s="46"/>
      <c r="BME33" s="46"/>
      <c r="BMF33" s="46"/>
      <c r="BMG33" s="46"/>
      <c r="BMH33" s="46"/>
      <c r="BMI33" s="46"/>
      <c r="BMJ33" s="46"/>
      <c r="BMK33" s="46"/>
      <c r="BML33" s="46"/>
      <c r="BMM33" s="46"/>
      <c r="BMN33" s="46"/>
      <c r="BMO33" s="46"/>
      <c r="BMP33" s="46"/>
      <c r="BMQ33" s="46"/>
      <c r="BMR33" s="46"/>
      <c r="BMS33" s="46"/>
      <c r="BMT33" s="46"/>
      <c r="BMU33" s="46"/>
      <c r="BMV33" s="46"/>
      <c r="BMW33" s="46"/>
      <c r="BMX33" s="46"/>
      <c r="BMY33" s="46"/>
      <c r="BMZ33" s="46"/>
      <c r="BNA33" s="46"/>
      <c r="BNB33" s="46"/>
      <c r="BNC33" s="46"/>
      <c r="BND33" s="46"/>
      <c r="BNE33" s="46"/>
      <c r="BNF33" s="46"/>
      <c r="BNG33" s="46"/>
      <c r="BNH33" s="46"/>
      <c r="BNI33" s="46"/>
      <c r="BNJ33" s="46"/>
      <c r="BNK33" s="46"/>
      <c r="BNL33" s="46"/>
      <c r="BNM33" s="46"/>
      <c r="BNN33" s="46"/>
      <c r="BNO33" s="46"/>
      <c r="BNP33" s="46"/>
      <c r="BNQ33" s="46"/>
      <c r="BNR33" s="46"/>
      <c r="BNS33" s="46"/>
      <c r="BNT33" s="46"/>
      <c r="BNU33" s="46"/>
      <c r="BNV33" s="46"/>
      <c r="BNW33" s="46"/>
      <c r="BNX33" s="46"/>
      <c r="BNY33" s="46"/>
      <c r="BNZ33" s="46"/>
      <c r="BOA33" s="46"/>
      <c r="BOB33" s="46"/>
      <c r="BOC33" s="46"/>
      <c r="BOD33" s="46"/>
      <c r="BOE33" s="46"/>
      <c r="BOF33" s="46"/>
      <c r="BOG33" s="46"/>
      <c r="BOH33" s="46"/>
      <c r="BOI33" s="46"/>
      <c r="BOJ33" s="46"/>
      <c r="BOK33" s="46"/>
      <c r="BOL33" s="46"/>
      <c r="BOM33" s="46"/>
      <c r="BON33" s="46"/>
      <c r="BOO33" s="46"/>
      <c r="BOP33" s="46"/>
      <c r="BOQ33" s="46"/>
      <c r="BOR33" s="46"/>
      <c r="BOS33" s="46"/>
      <c r="BOT33" s="46"/>
      <c r="BOU33" s="46"/>
      <c r="BOV33" s="46"/>
      <c r="BOW33" s="46"/>
      <c r="BOX33" s="46"/>
      <c r="BOY33" s="46"/>
      <c r="BOZ33" s="46"/>
      <c r="BPA33" s="46"/>
      <c r="BPB33" s="46"/>
      <c r="BPC33" s="46"/>
      <c r="BPD33" s="46"/>
      <c r="BPE33" s="46"/>
      <c r="BPF33" s="46"/>
      <c r="BPG33" s="46"/>
      <c r="BPH33" s="46"/>
      <c r="BPI33" s="46"/>
      <c r="BPJ33" s="46"/>
      <c r="BPK33" s="46"/>
      <c r="BPL33" s="46"/>
      <c r="BPM33" s="46"/>
      <c r="BPN33" s="46"/>
      <c r="BPO33" s="46"/>
      <c r="BPP33" s="46"/>
      <c r="BPQ33" s="46"/>
      <c r="BPR33" s="46"/>
      <c r="BPS33" s="46"/>
      <c r="BPT33" s="46"/>
      <c r="BPU33" s="46"/>
      <c r="BPV33" s="46"/>
      <c r="BPW33" s="46"/>
      <c r="BPX33" s="46"/>
      <c r="BPY33" s="46"/>
      <c r="BPZ33" s="46"/>
      <c r="BQA33" s="46"/>
      <c r="BQB33" s="46"/>
      <c r="BQC33" s="46"/>
      <c r="BQD33" s="46"/>
      <c r="BQE33" s="46"/>
      <c r="BQF33" s="46"/>
      <c r="BQG33" s="46"/>
      <c r="BQH33" s="46"/>
      <c r="BQI33" s="46"/>
      <c r="BQJ33" s="46"/>
      <c r="BQK33" s="46"/>
      <c r="BQL33" s="46"/>
      <c r="BQM33" s="46"/>
      <c r="BQN33" s="46"/>
      <c r="BQO33" s="46"/>
      <c r="BQP33" s="46"/>
      <c r="BQQ33" s="46"/>
      <c r="BQR33" s="46"/>
      <c r="BQS33" s="46"/>
      <c r="BQT33" s="46"/>
      <c r="BQU33" s="46"/>
      <c r="BQV33" s="46"/>
      <c r="BQW33" s="46"/>
      <c r="BQX33" s="46"/>
      <c r="BQY33" s="46"/>
      <c r="BQZ33" s="46"/>
      <c r="BRA33" s="46"/>
      <c r="BRB33" s="46"/>
      <c r="BRC33" s="46"/>
      <c r="BRD33" s="46"/>
      <c r="BRE33" s="46"/>
      <c r="BRF33" s="46"/>
      <c r="BRG33" s="46"/>
      <c r="BRH33" s="46"/>
      <c r="BRI33" s="46"/>
      <c r="BRJ33" s="46"/>
      <c r="BRK33" s="46"/>
      <c r="BRL33" s="46"/>
      <c r="BRM33" s="46"/>
      <c r="BRN33" s="46"/>
      <c r="BRO33" s="46"/>
      <c r="BRP33" s="46"/>
      <c r="BRQ33" s="46"/>
      <c r="BRR33" s="46"/>
      <c r="BRS33" s="46"/>
      <c r="BRT33" s="46"/>
      <c r="BRU33" s="46"/>
      <c r="BRV33" s="46"/>
      <c r="BRW33" s="46"/>
      <c r="BRX33" s="46"/>
      <c r="BRY33" s="46"/>
      <c r="BRZ33" s="46"/>
      <c r="BSA33" s="46"/>
      <c r="BSB33" s="46"/>
      <c r="BSC33" s="46"/>
      <c r="BSD33" s="46"/>
      <c r="BSE33" s="46"/>
      <c r="BSF33" s="46"/>
      <c r="BSG33" s="46"/>
      <c r="BSH33" s="46"/>
      <c r="BSI33" s="46"/>
      <c r="BSJ33" s="46"/>
      <c r="BSK33" s="46"/>
      <c r="BSL33" s="46"/>
      <c r="BSM33" s="46"/>
      <c r="BSN33" s="46"/>
      <c r="BSO33" s="46"/>
      <c r="BSP33" s="46"/>
      <c r="BSQ33" s="46"/>
      <c r="BSR33" s="46"/>
      <c r="BSS33" s="46"/>
      <c r="BST33" s="46"/>
      <c r="BSU33" s="46"/>
      <c r="BSV33" s="46"/>
      <c r="BSW33" s="46"/>
      <c r="BSX33" s="46"/>
      <c r="BSY33" s="46"/>
      <c r="BSZ33" s="46"/>
      <c r="BTA33" s="46"/>
      <c r="BTB33" s="46"/>
      <c r="BTC33" s="46"/>
      <c r="BTD33" s="46"/>
      <c r="BTE33" s="46"/>
      <c r="BTF33" s="46"/>
      <c r="BTG33" s="46"/>
      <c r="BTH33" s="46"/>
      <c r="BTI33" s="46"/>
      <c r="BTJ33" s="46"/>
      <c r="BTK33" s="46"/>
      <c r="BTL33" s="46"/>
      <c r="BTM33" s="46"/>
      <c r="BTN33" s="46"/>
      <c r="BTO33" s="46"/>
      <c r="BTP33" s="46"/>
      <c r="BTQ33" s="46"/>
      <c r="BTR33" s="46"/>
      <c r="BTS33" s="46"/>
      <c r="BTT33" s="46"/>
      <c r="BTU33" s="46"/>
      <c r="BTV33" s="46"/>
      <c r="BTW33" s="46"/>
      <c r="BTX33" s="46"/>
      <c r="BTY33" s="46"/>
      <c r="BTZ33" s="46"/>
      <c r="BUA33" s="46"/>
      <c r="BUB33" s="46"/>
      <c r="BUC33" s="46"/>
      <c r="BUD33" s="46"/>
      <c r="BUE33" s="46"/>
      <c r="BUF33" s="46"/>
      <c r="BUG33" s="46"/>
      <c r="BUH33" s="46"/>
      <c r="BUI33" s="46"/>
      <c r="BUJ33" s="46"/>
      <c r="BUK33" s="46"/>
      <c r="BUL33" s="46"/>
      <c r="BUM33" s="46"/>
      <c r="BUN33" s="46"/>
      <c r="BUO33" s="46"/>
      <c r="BUP33" s="46"/>
      <c r="BUQ33" s="46"/>
      <c r="BUR33" s="46"/>
      <c r="BUS33" s="46"/>
      <c r="BUT33" s="46"/>
      <c r="BUU33" s="46"/>
      <c r="BUV33" s="46"/>
      <c r="BUW33" s="46"/>
      <c r="BUX33" s="46"/>
      <c r="BUY33" s="46"/>
      <c r="BUZ33" s="46"/>
      <c r="BVA33" s="46"/>
      <c r="BVB33" s="46"/>
      <c r="BVC33" s="46"/>
      <c r="BVD33" s="46"/>
      <c r="BVE33" s="46"/>
      <c r="BVF33" s="46"/>
      <c r="BVG33" s="46"/>
      <c r="BVH33" s="46"/>
      <c r="BVI33" s="46"/>
      <c r="BVJ33" s="46"/>
      <c r="BVK33" s="46"/>
      <c r="BVL33" s="46"/>
      <c r="BVM33" s="46"/>
      <c r="BVN33" s="46"/>
      <c r="BVO33" s="46"/>
      <c r="BVP33" s="46"/>
      <c r="BVQ33" s="46"/>
      <c r="BVR33" s="46"/>
      <c r="BVS33" s="46"/>
      <c r="BVT33" s="46"/>
      <c r="BVU33" s="46"/>
      <c r="BVV33" s="46"/>
      <c r="BVW33" s="46"/>
      <c r="BVX33" s="46"/>
      <c r="BVY33" s="46"/>
      <c r="BVZ33" s="46"/>
      <c r="BWA33" s="46"/>
      <c r="BWB33" s="46"/>
      <c r="BWC33" s="46"/>
      <c r="BWD33" s="46"/>
      <c r="BWE33" s="46"/>
      <c r="BWF33" s="46"/>
      <c r="BWG33" s="46"/>
      <c r="BWH33" s="46"/>
      <c r="BWI33" s="46"/>
      <c r="BWJ33" s="46"/>
      <c r="BWK33" s="46"/>
      <c r="BWL33" s="46"/>
      <c r="BWM33" s="46"/>
      <c r="BWN33" s="46"/>
      <c r="BWO33" s="46"/>
      <c r="BWP33" s="46"/>
      <c r="BWQ33" s="46"/>
      <c r="BWR33" s="46"/>
      <c r="BWS33" s="46"/>
      <c r="BWT33" s="46"/>
      <c r="BWU33" s="46"/>
      <c r="BWV33" s="46"/>
      <c r="BWW33" s="46"/>
      <c r="BWX33" s="46"/>
      <c r="BWY33" s="46"/>
      <c r="BWZ33" s="46"/>
      <c r="BXA33" s="46"/>
      <c r="BXB33" s="46"/>
      <c r="BXC33" s="46"/>
      <c r="BXD33" s="46"/>
      <c r="BXE33" s="46"/>
      <c r="BXF33" s="46"/>
      <c r="BXG33" s="46"/>
      <c r="BXH33" s="46"/>
      <c r="BXI33" s="46"/>
      <c r="BXJ33" s="46"/>
      <c r="BXK33" s="46"/>
      <c r="BXL33" s="46"/>
      <c r="BXM33" s="46"/>
      <c r="BXN33" s="46"/>
      <c r="BXO33" s="46"/>
      <c r="BXP33" s="46"/>
      <c r="BXQ33" s="46"/>
      <c r="BXR33" s="46"/>
      <c r="BXS33" s="46"/>
      <c r="BXT33" s="46"/>
      <c r="BXU33" s="46"/>
      <c r="BXV33" s="46"/>
      <c r="BXW33" s="46"/>
      <c r="BXX33" s="46"/>
      <c r="BXY33" s="46"/>
      <c r="BXZ33" s="46"/>
      <c r="BYA33" s="46"/>
      <c r="BYB33" s="46"/>
      <c r="BYC33" s="46"/>
      <c r="BYD33" s="46"/>
      <c r="BYE33" s="46"/>
      <c r="BYF33" s="46"/>
      <c r="BYG33" s="46"/>
      <c r="BYH33" s="46"/>
      <c r="BYI33" s="46"/>
      <c r="BYJ33" s="46"/>
      <c r="BYK33" s="46"/>
      <c r="BYL33" s="46"/>
      <c r="BYM33" s="46"/>
      <c r="BYN33" s="46"/>
      <c r="BYO33" s="46"/>
      <c r="BYP33" s="46"/>
      <c r="BYQ33" s="46"/>
      <c r="BYR33" s="46"/>
      <c r="BYS33" s="46"/>
      <c r="BYT33" s="46"/>
      <c r="BYU33" s="46"/>
      <c r="BYV33" s="46"/>
      <c r="BYW33" s="46"/>
      <c r="BYX33" s="46"/>
      <c r="BYY33" s="46"/>
      <c r="BYZ33" s="46"/>
      <c r="BZA33" s="46"/>
      <c r="BZB33" s="46"/>
      <c r="BZC33" s="46"/>
      <c r="BZD33" s="46"/>
      <c r="BZE33" s="46"/>
      <c r="BZF33" s="46"/>
      <c r="BZG33" s="46"/>
      <c r="BZH33" s="46"/>
      <c r="BZI33" s="46"/>
      <c r="BZJ33" s="46"/>
      <c r="BZK33" s="46"/>
      <c r="BZL33" s="46"/>
      <c r="BZM33" s="46"/>
      <c r="BZN33" s="46"/>
      <c r="BZO33" s="46"/>
      <c r="BZP33" s="46"/>
      <c r="BZQ33" s="46"/>
      <c r="BZR33" s="46"/>
      <c r="BZS33" s="46"/>
      <c r="BZT33" s="46"/>
      <c r="BZU33" s="46"/>
      <c r="BZV33" s="46"/>
      <c r="BZW33" s="46"/>
      <c r="BZX33" s="46"/>
      <c r="BZY33" s="46"/>
      <c r="BZZ33" s="46"/>
      <c r="CAA33" s="46"/>
      <c r="CAB33" s="46"/>
      <c r="CAC33" s="46"/>
      <c r="CAD33" s="46"/>
      <c r="CAE33" s="46"/>
      <c r="CAF33" s="46"/>
      <c r="CAG33" s="46"/>
      <c r="CAH33" s="46"/>
      <c r="CAI33" s="46"/>
      <c r="CAJ33" s="46"/>
      <c r="CAK33" s="46"/>
      <c r="CAL33" s="46"/>
      <c r="CAM33" s="46"/>
      <c r="CAN33" s="46"/>
      <c r="CAO33" s="46"/>
      <c r="CAP33" s="46"/>
      <c r="CAQ33" s="46"/>
      <c r="CAR33" s="46"/>
      <c r="CAS33" s="46"/>
      <c r="CAT33" s="46"/>
      <c r="CAU33" s="46"/>
      <c r="CAV33" s="46"/>
      <c r="CAW33" s="46"/>
      <c r="CAX33" s="46"/>
      <c r="CAY33" s="46"/>
      <c r="CAZ33" s="46"/>
      <c r="CBA33" s="46"/>
      <c r="CBB33" s="46"/>
      <c r="CBC33" s="46"/>
      <c r="CBD33" s="46"/>
      <c r="CBE33" s="46"/>
      <c r="CBF33" s="46"/>
      <c r="CBG33" s="46"/>
      <c r="CBH33" s="46"/>
      <c r="CBI33" s="46"/>
      <c r="CBJ33" s="46"/>
      <c r="CBK33" s="46"/>
      <c r="CBL33" s="46"/>
      <c r="CBM33" s="46"/>
      <c r="CBN33" s="46"/>
      <c r="CBO33" s="46"/>
      <c r="CBP33" s="46"/>
      <c r="CBQ33" s="46"/>
      <c r="CBR33" s="46"/>
      <c r="CBS33" s="46"/>
      <c r="CBT33" s="46"/>
      <c r="CBU33" s="46"/>
      <c r="CBV33" s="46"/>
      <c r="CBW33" s="46"/>
      <c r="CBX33" s="46"/>
      <c r="CBY33" s="46"/>
      <c r="CBZ33" s="46"/>
      <c r="CCA33" s="46"/>
      <c r="CCB33" s="46"/>
      <c r="CCC33" s="46"/>
      <c r="CCD33" s="46"/>
      <c r="CCE33" s="46"/>
      <c r="CCF33" s="46"/>
      <c r="CCG33" s="46"/>
      <c r="CCH33" s="46"/>
      <c r="CCI33" s="46"/>
      <c r="CCJ33" s="46"/>
      <c r="CCK33" s="46"/>
      <c r="CCL33" s="46"/>
      <c r="CCM33" s="46"/>
      <c r="CCN33" s="46"/>
      <c r="CCO33" s="46"/>
      <c r="CCP33" s="46"/>
      <c r="CCQ33" s="46"/>
      <c r="CCR33" s="46"/>
      <c r="CCS33" s="46"/>
      <c r="CCT33" s="46"/>
      <c r="CCU33" s="46"/>
      <c r="CCV33" s="46"/>
      <c r="CCW33" s="46"/>
      <c r="CCX33" s="46"/>
      <c r="CCY33" s="46"/>
      <c r="CCZ33" s="46"/>
      <c r="CDA33" s="46"/>
      <c r="CDB33" s="46"/>
      <c r="CDC33" s="46"/>
      <c r="CDD33" s="46"/>
      <c r="CDE33" s="46"/>
      <c r="CDF33" s="46"/>
      <c r="CDG33" s="46"/>
      <c r="CDH33" s="46"/>
      <c r="CDI33" s="46"/>
      <c r="CDJ33" s="46"/>
      <c r="CDK33" s="46"/>
      <c r="CDL33" s="46"/>
      <c r="CDM33" s="46"/>
      <c r="CDN33" s="46"/>
      <c r="CDO33" s="46"/>
      <c r="CDP33" s="46"/>
      <c r="CDQ33" s="46"/>
      <c r="CDR33" s="46"/>
      <c r="CDS33" s="46"/>
      <c r="CDT33" s="46"/>
      <c r="CDU33" s="46"/>
      <c r="CDV33" s="46"/>
      <c r="CDW33" s="46"/>
      <c r="CDX33" s="46"/>
      <c r="CDY33" s="46"/>
      <c r="CDZ33" s="46"/>
      <c r="CEA33" s="46"/>
      <c r="CEB33" s="46"/>
      <c r="CEC33" s="46"/>
      <c r="CED33" s="46"/>
      <c r="CEE33" s="46"/>
      <c r="CEF33" s="46"/>
      <c r="CEG33" s="46"/>
      <c r="CEH33" s="46"/>
      <c r="CEI33" s="46"/>
      <c r="CEJ33" s="46"/>
      <c r="CEK33" s="46"/>
      <c r="CEL33" s="46"/>
      <c r="CEM33" s="46"/>
      <c r="CEN33" s="46"/>
      <c r="CEO33" s="46"/>
      <c r="CEP33" s="46"/>
      <c r="CEQ33" s="46"/>
      <c r="CER33" s="46"/>
      <c r="CES33" s="46"/>
      <c r="CET33" s="46"/>
      <c r="CEU33" s="46"/>
      <c r="CEV33" s="46"/>
      <c r="CEW33" s="46"/>
      <c r="CEX33" s="46"/>
      <c r="CEY33" s="46"/>
      <c r="CEZ33" s="46"/>
      <c r="CFA33" s="46"/>
      <c r="CFB33" s="46"/>
      <c r="CFC33" s="46"/>
      <c r="CFD33" s="46"/>
      <c r="CFE33" s="46"/>
      <c r="CFF33" s="46"/>
      <c r="CFG33" s="46"/>
      <c r="CFH33" s="46"/>
      <c r="CFI33" s="46"/>
      <c r="CFJ33" s="46"/>
      <c r="CFK33" s="46"/>
      <c r="CFL33" s="46"/>
      <c r="CFM33" s="46"/>
      <c r="CFN33" s="46"/>
      <c r="CFO33" s="46"/>
      <c r="CFP33" s="46"/>
      <c r="CFQ33" s="46"/>
      <c r="CFR33" s="46"/>
      <c r="CFS33" s="46"/>
      <c r="CFT33" s="46"/>
      <c r="CFU33" s="46"/>
      <c r="CFV33" s="46"/>
      <c r="CFW33" s="46"/>
      <c r="CFX33" s="46"/>
      <c r="CFY33" s="46"/>
      <c r="CFZ33" s="46"/>
      <c r="CGA33" s="46"/>
      <c r="CGB33" s="46"/>
      <c r="CGC33" s="46"/>
      <c r="CGD33" s="46"/>
      <c r="CGE33" s="46"/>
      <c r="CGF33" s="46"/>
      <c r="CGG33" s="46"/>
      <c r="CGH33" s="46"/>
      <c r="CGI33" s="46"/>
      <c r="CGJ33" s="46"/>
      <c r="CGK33" s="46"/>
      <c r="CGL33" s="46"/>
      <c r="CGM33" s="46"/>
      <c r="CGN33" s="46"/>
      <c r="CGO33" s="46"/>
      <c r="CGP33" s="46"/>
      <c r="CGQ33" s="46"/>
      <c r="CGR33" s="46"/>
      <c r="CGS33" s="46"/>
      <c r="CGT33" s="46"/>
      <c r="CGU33" s="46"/>
      <c r="CGV33" s="46"/>
      <c r="CGW33" s="46"/>
      <c r="CGX33" s="46"/>
      <c r="CGY33" s="46"/>
      <c r="CGZ33" s="46"/>
      <c r="CHA33" s="46"/>
      <c r="CHB33" s="46"/>
      <c r="CHC33" s="46"/>
      <c r="CHD33" s="46"/>
      <c r="CHE33" s="46"/>
      <c r="CHF33" s="46"/>
      <c r="CHG33" s="46"/>
      <c r="CHH33" s="46"/>
      <c r="CHI33" s="46"/>
      <c r="CHJ33" s="46"/>
      <c r="CHK33" s="46"/>
      <c r="CHL33" s="46"/>
      <c r="CHM33" s="46"/>
      <c r="CHN33" s="46"/>
      <c r="CHO33" s="46"/>
      <c r="CHP33" s="46"/>
      <c r="CHQ33" s="46"/>
      <c r="CHR33" s="46"/>
      <c r="CHS33" s="46"/>
      <c r="CHT33" s="46"/>
      <c r="CHU33" s="46"/>
      <c r="CHV33" s="46"/>
      <c r="CHW33" s="46"/>
      <c r="CHX33" s="46"/>
      <c r="CHY33" s="46"/>
      <c r="CHZ33" s="46"/>
      <c r="CIA33" s="46"/>
      <c r="CIB33" s="46"/>
      <c r="CIC33" s="46"/>
      <c r="CID33" s="46"/>
      <c r="CIE33" s="46"/>
      <c r="CIF33" s="46"/>
      <c r="CIG33" s="46"/>
      <c r="CIH33" s="46"/>
      <c r="CII33" s="46"/>
      <c r="CIJ33" s="46"/>
      <c r="CIK33" s="46"/>
      <c r="CIL33" s="46"/>
      <c r="CIM33" s="46"/>
      <c r="CIN33" s="46"/>
      <c r="CIO33" s="46"/>
      <c r="CIP33" s="46"/>
      <c r="CIQ33" s="46"/>
      <c r="CIR33" s="46"/>
      <c r="CIS33" s="46"/>
      <c r="CIT33" s="46"/>
      <c r="CIU33" s="46"/>
      <c r="CIV33" s="46"/>
      <c r="CIW33" s="46"/>
      <c r="CIX33" s="46"/>
      <c r="CIY33" s="46"/>
      <c r="CIZ33" s="46"/>
      <c r="CJA33" s="46"/>
      <c r="CJB33" s="46"/>
      <c r="CJC33" s="46"/>
      <c r="CJD33" s="46"/>
      <c r="CJE33" s="46"/>
      <c r="CJF33" s="46"/>
      <c r="CJG33" s="46"/>
      <c r="CJH33" s="46"/>
      <c r="CJI33" s="46"/>
      <c r="CJJ33" s="46"/>
      <c r="CJK33" s="46"/>
      <c r="CJL33" s="46"/>
      <c r="CJM33" s="46"/>
      <c r="CJN33" s="46"/>
      <c r="CJO33" s="46"/>
      <c r="CJP33" s="46"/>
      <c r="CJQ33" s="46"/>
      <c r="CJR33" s="46"/>
      <c r="CJS33" s="46"/>
      <c r="CJT33" s="46"/>
      <c r="CJU33" s="46"/>
      <c r="CJV33" s="46"/>
      <c r="CJW33" s="46"/>
      <c r="CJX33" s="46"/>
      <c r="CJY33" s="46"/>
      <c r="CJZ33" s="46"/>
      <c r="CKA33" s="46"/>
      <c r="CKB33" s="46"/>
      <c r="CKC33" s="46"/>
      <c r="CKD33" s="46"/>
      <c r="CKE33" s="46"/>
      <c r="CKF33" s="46"/>
      <c r="CKG33" s="46"/>
      <c r="CKH33" s="46"/>
      <c r="CKI33" s="46"/>
      <c r="CKJ33" s="46"/>
      <c r="CKK33" s="46"/>
      <c r="CKL33" s="46"/>
      <c r="CKM33" s="46"/>
      <c r="CKN33" s="46"/>
      <c r="CKO33" s="46"/>
      <c r="CKP33" s="46"/>
      <c r="CKQ33" s="46"/>
      <c r="CKR33" s="46"/>
      <c r="CKS33" s="46"/>
      <c r="CKT33" s="46"/>
      <c r="CKU33" s="46"/>
      <c r="CKV33" s="46"/>
      <c r="CKW33" s="46"/>
      <c r="CKX33" s="46"/>
      <c r="CKY33" s="46"/>
      <c r="CKZ33" s="46"/>
      <c r="CLA33" s="46"/>
      <c r="CLB33" s="46"/>
      <c r="CLC33" s="46"/>
      <c r="CLD33" s="46"/>
      <c r="CLE33" s="46"/>
      <c r="CLF33" s="46"/>
      <c r="CLG33" s="46"/>
      <c r="CLH33" s="46"/>
      <c r="CLI33" s="46"/>
      <c r="CLJ33" s="46"/>
      <c r="CLK33" s="46"/>
      <c r="CLL33" s="46"/>
      <c r="CLM33" s="46"/>
      <c r="CLN33" s="46"/>
      <c r="CLO33" s="46"/>
      <c r="CLP33" s="46"/>
      <c r="CLQ33" s="46"/>
      <c r="CLR33" s="46"/>
      <c r="CLS33" s="46"/>
      <c r="CLT33" s="46"/>
      <c r="CLU33" s="46"/>
      <c r="CLV33" s="46"/>
      <c r="CLW33" s="46"/>
      <c r="CLX33" s="46"/>
      <c r="CLY33" s="46"/>
      <c r="CLZ33" s="46"/>
      <c r="CMA33" s="46"/>
      <c r="CMB33" s="46"/>
      <c r="CMC33" s="46"/>
      <c r="CMD33" s="46"/>
      <c r="CME33" s="46"/>
      <c r="CMF33" s="46"/>
      <c r="CMG33" s="46"/>
      <c r="CMH33" s="46"/>
      <c r="CMI33" s="46"/>
      <c r="CMJ33" s="46"/>
      <c r="CMK33" s="46"/>
      <c r="CML33" s="46"/>
      <c r="CMM33" s="46"/>
      <c r="CMN33" s="46"/>
      <c r="CMO33" s="46"/>
      <c r="CMP33" s="46"/>
      <c r="CMQ33" s="46"/>
      <c r="CMR33" s="46"/>
      <c r="CMS33" s="46"/>
      <c r="CMT33" s="46"/>
      <c r="CMU33" s="46"/>
      <c r="CMV33" s="46"/>
      <c r="CMW33" s="46"/>
      <c r="CMX33" s="46"/>
      <c r="CMY33" s="46"/>
      <c r="CMZ33" s="46"/>
      <c r="CNA33" s="46"/>
      <c r="CNB33" s="46"/>
      <c r="CNC33" s="46"/>
      <c r="CND33" s="46"/>
      <c r="CNE33" s="46"/>
      <c r="CNF33" s="46"/>
      <c r="CNG33" s="46"/>
      <c r="CNH33" s="46"/>
      <c r="CNI33" s="46"/>
      <c r="CNJ33" s="46"/>
      <c r="CNK33" s="46"/>
      <c r="CNL33" s="46"/>
      <c r="CNM33" s="46"/>
      <c r="CNN33" s="46"/>
      <c r="CNO33" s="46"/>
      <c r="CNP33" s="46"/>
      <c r="CNQ33" s="46"/>
      <c r="CNR33" s="46"/>
      <c r="CNS33" s="46"/>
      <c r="CNT33" s="46"/>
      <c r="CNU33" s="46"/>
      <c r="CNV33" s="46"/>
      <c r="CNW33" s="46"/>
      <c r="CNX33" s="46"/>
      <c r="CNY33" s="46"/>
      <c r="CNZ33" s="46"/>
      <c r="COA33" s="46"/>
      <c r="COB33" s="46"/>
      <c r="COC33" s="46"/>
      <c r="COD33" s="46"/>
      <c r="COE33" s="46"/>
      <c r="COF33" s="46"/>
      <c r="COG33" s="46"/>
      <c r="COH33" s="46"/>
      <c r="COI33" s="46"/>
      <c r="COJ33" s="46"/>
      <c r="COK33" s="46"/>
      <c r="COL33" s="46"/>
      <c r="COM33" s="46"/>
      <c r="CON33" s="46"/>
      <c r="COO33" s="46"/>
      <c r="COP33" s="46"/>
      <c r="COQ33" s="46"/>
      <c r="COR33" s="46"/>
      <c r="COS33" s="46"/>
      <c r="COT33" s="46"/>
      <c r="COU33" s="46"/>
      <c r="COV33" s="46"/>
      <c r="COW33" s="46"/>
      <c r="COX33" s="46"/>
      <c r="COY33" s="46"/>
      <c r="COZ33" s="46"/>
      <c r="CPA33" s="46"/>
      <c r="CPB33" s="46"/>
      <c r="CPC33" s="46"/>
      <c r="CPD33" s="46"/>
      <c r="CPE33" s="46"/>
      <c r="CPF33" s="46"/>
      <c r="CPG33" s="46"/>
      <c r="CPH33" s="46"/>
      <c r="CPI33" s="46"/>
      <c r="CPJ33" s="46"/>
      <c r="CPK33" s="46"/>
      <c r="CPL33" s="46"/>
      <c r="CPM33" s="46"/>
      <c r="CPN33" s="46"/>
      <c r="CPO33" s="46"/>
      <c r="CPP33" s="46"/>
      <c r="CPQ33" s="46"/>
      <c r="CPR33" s="46"/>
      <c r="CPS33" s="46"/>
      <c r="CPT33" s="46"/>
      <c r="CPU33" s="46"/>
      <c r="CPV33" s="46"/>
      <c r="CPW33" s="46"/>
      <c r="CPX33" s="46"/>
      <c r="CPY33" s="46"/>
      <c r="CPZ33" s="46"/>
      <c r="CQA33" s="46"/>
      <c r="CQB33" s="46"/>
      <c r="CQC33" s="46"/>
      <c r="CQD33" s="46"/>
      <c r="CQE33" s="46"/>
      <c r="CQF33" s="46"/>
      <c r="CQG33" s="46"/>
      <c r="CQH33" s="46"/>
      <c r="CQI33" s="46"/>
      <c r="CQJ33" s="46"/>
      <c r="CQK33" s="46"/>
      <c r="CQL33" s="46"/>
      <c r="CQM33" s="46"/>
      <c r="CQN33" s="46"/>
      <c r="CQO33" s="46"/>
      <c r="CQP33" s="46"/>
      <c r="CQQ33" s="46"/>
      <c r="CQR33" s="46"/>
      <c r="CQS33" s="46"/>
      <c r="CQT33" s="46"/>
      <c r="CQU33" s="46"/>
      <c r="CQV33" s="46"/>
      <c r="CQW33" s="46"/>
      <c r="CQX33" s="46"/>
      <c r="CQY33" s="46"/>
      <c r="CQZ33" s="46"/>
      <c r="CRA33" s="46"/>
      <c r="CRB33" s="46"/>
      <c r="CRC33" s="46"/>
      <c r="CRD33" s="46"/>
      <c r="CRE33" s="46"/>
      <c r="CRF33" s="46"/>
      <c r="CRG33" s="46"/>
      <c r="CRH33" s="46"/>
      <c r="CRI33" s="46"/>
      <c r="CRJ33" s="46"/>
      <c r="CRK33" s="46"/>
      <c r="CRL33" s="46"/>
      <c r="CRM33" s="46"/>
      <c r="CRN33" s="46"/>
      <c r="CRO33" s="46"/>
      <c r="CRP33" s="46"/>
      <c r="CRQ33" s="46"/>
      <c r="CRR33" s="46"/>
      <c r="CRS33" s="46"/>
      <c r="CRT33" s="46"/>
      <c r="CRU33" s="46"/>
      <c r="CRV33" s="46"/>
      <c r="CRW33" s="46"/>
      <c r="CRX33" s="46"/>
      <c r="CRY33" s="46"/>
      <c r="CRZ33" s="46"/>
      <c r="CSA33" s="46"/>
      <c r="CSB33" s="46"/>
      <c r="CSC33" s="46"/>
      <c r="CSD33" s="46"/>
      <c r="CSE33" s="46"/>
      <c r="CSF33" s="46"/>
      <c r="CSG33" s="46"/>
      <c r="CSH33" s="46"/>
      <c r="CSI33" s="46"/>
      <c r="CSJ33" s="46"/>
      <c r="CSK33" s="46"/>
      <c r="CSL33" s="46"/>
      <c r="CSM33" s="46"/>
      <c r="CSN33" s="46"/>
      <c r="CSO33" s="46"/>
      <c r="CSP33" s="46"/>
      <c r="CSQ33" s="46"/>
      <c r="CSR33" s="46"/>
      <c r="CSS33" s="46"/>
      <c r="CST33" s="46"/>
      <c r="CSU33" s="46"/>
      <c r="CSV33" s="46"/>
      <c r="CSW33" s="46"/>
      <c r="CSX33" s="46"/>
      <c r="CSY33" s="46"/>
      <c r="CSZ33" s="46"/>
      <c r="CTA33" s="46"/>
      <c r="CTB33" s="46"/>
      <c r="CTC33" s="46"/>
      <c r="CTD33" s="46"/>
      <c r="CTE33" s="46"/>
      <c r="CTF33" s="46"/>
      <c r="CTG33" s="46"/>
      <c r="CTH33" s="46"/>
      <c r="CTI33" s="46"/>
      <c r="CTJ33" s="46"/>
      <c r="CTK33" s="46"/>
      <c r="CTL33" s="46"/>
      <c r="CTM33" s="46"/>
      <c r="CTN33" s="46"/>
      <c r="CTO33" s="46"/>
      <c r="CTP33" s="46"/>
      <c r="CTQ33" s="46"/>
      <c r="CTR33" s="46"/>
      <c r="CTS33" s="46"/>
      <c r="CTT33" s="46"/>
      <c r="CTU33" s="46"/>
      <c r="CTV33" s="46"/>
      <c r="CTW33" s="46"/>
      <c r="CTX33" s="46"/>
      <c r="CTY33" s="46"/>
      <c r="CTZ33" s="46"/>
      <c r="CUA33" s="46"/>
    </row>
  </sheetData>
  <mergeCells count="8">
    <mergeCell ref="A1:G1"/>
    <mergeCell ref="F2:G2"/>
    <mergeCell ref="B3:D3"/>
    <mergeCell ref="E3:G3"/>
    <mergeCell ref="A7:G7"/>
    <mergeCell ref="A8:G8"/>
    <mergeCell ref="A9:G9"/>
    <mergeCell ref="A3:A4"/>
  </mergeCells>
  <printOptions horizontalCentered="1"/>
  <pageMargins left="0.709027777777778" right="0.709027777777778" top="0.629166666666667" bottom="0.75" header="0.309027777777778" footer="0.309027777777778"/>
  <pageSetup paperSize="9" scale="75" fitToHeight="20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KE15"/>
  <sheetViews>
    <sheetView workbookViewId="0">
      <selection activeCell="C10" sqref="C10"/>
    </sheetView>
  </sheetViews>
  <sheetFormatPr defaultColWidth="10" defaultRowHeight="13.5"/>
  <cols>
    <col min="1" max="1" width="62.2583333333333" style="46" customWidth="1"/>
    <col min="2" max="3" width="28.625" style="46" customWidth="1"/>
    <col min="4" max="4" width="9.75833333333333" style="46" customWidth="1"/>
    <col min="5" max="16384" width="10" style="46"/>
  </cols>
  <sheetData>
    <row r="1" s="46" customFormat="1" ht="28.7" customHeight="1" spans="1:3">
      <c r="A1" s="65" t="s">
        <v>1578</v>
      </c>
      <c r="B1" s="65"/>
      <c r="C1" s="65"/>
    </row>
    <row r="2" s="46" customFormat="1" ht="27" customHeight="1" spans="1:3">
      <c r="A2" s="77"/>
      <c r="B2" s="77"/>
      <c r="C2" s="78" t="s">
        <v>1561</v>
      </c>
    </row>
    <row r="3" s="81" customFormat="1" ht="24" customHeight="1" spans="1:3">
      <c r="A3" s="66" t="s">
        <v>1579</v>
      </c>
      <c r="B3" s="66" t="s">
        <v>1580</v>
      </c>
      <c r="C3" s="66" t="s">
        <v>1581</v>
      </c>
    </row>
    <row r="4" s="81" customFormat="1" ht="32.1" customHeight="1" spans="1:3">
      <c r="A4" s="74" t="s">
        <v>1582</v>
      </c>
      <c r="B4" s="75">
        <v>120.237</v>
      </c>
      <c r="C4" s="75">
        <v>119.083</v>
      </c>
    </row>
    <row r="5" s="81" customFormat="1" ht="32.1" customHeight="1" spans="1:3">
      <c r="A5" s="74" t="s">
        <v>1583</v>
      </c>
      <c r="B5" s="75"/>
      <c r="C5" s="75"/>
    </row>
    <row r="6" s="81" customFormat="1" ht="32.1" customHeight="1" spans="1:3">
      <c r="A6" s="74" t="s">
        <v>1584</v>
      </c>
      <c r="B6" s="75">
        <v>13.6028</v>
      </c>
      <c r="C6" s="75">
        <v>13.33</v>
      </c>
    </row>
    <row r="7" s="81" customFormat="1" ht="30" customHeight="1" spans="1:3">
      <c r="A7" s="70" t="s">
        <v>1585</v>
      </c>
      <c r="B7" s="75"/>
      <c r="C7" s="75"/>
    </row>
    <row r="8" s="81" customFormat="1" ht="32.1" customHeight="1" spans="1:3">
      <c r="A8" s="70" t="s">
        <v>1586</v>
      </c>
      <c r="B8" s="75">
        <v>13.6028</v>
      </c>
      <c r="C8" s="75">
        <v>13.33</v>
      </c>
    </row>
    <row r="9" s="81" customFormat="1" ht="32.1" customHeight="1" spans="1:3">
      <c r="A9" s="74" t="s">
        <v>1587</v>
      </c>
      <c r="B9" s="75">
        <v>17.0035</v>
      </c>
      <c r="C9" s="75">
        <v>16.6665</v>
      </c>
    </row>
    <row r="10" s="81" customFormat="1" ht="32.1" customHeight="1" spans="1:3">
      <c r="A10" s="74" t="s">
        <v>1588</v>
      </c>
      <c r="B10" s="75">
        <v>116.8363</v>
      </c>
      <c r="C10" s="75">
        <v>115.7465</v>
      </c>
    </row>
    <row r="11" s="81" customFormat="1" ht="32.1" customHeight="1" spans="1:3">
      <c r="A11" s="74" t="s">
        <v>1589</v>
      </c>
      <c r="B11" s="80"/>
      <c r="C11" s="75"/>
    </row>
    <row r="12" s="81" customFormat="1" ht="32.1" customHeight="1" spans="1:3">
      <c r="A12" s="74" t="s">
        <v>1590</v>
      </c>
      <c r="B12" s="75"/>
      <c r="C12" s="75"/>
    </row>
    <row r="13" s="82" customFormat="1" ht="74" customHeight="1" spans="1:5">
      <c r="A13" s="83" t="s">
        <v>1591</v>
      </c>
      <c r="B13" s="83"/>
      <c r="C13" s="83"/>
      <c r="D13" s="84"/>
      <c r="E13" s="84"/>
    </row>
    <row r="14" s="46" customFormat="1" spans="1:3">
      <c r="A14" s="77"/>
      <c r="B14" s="77"/>
      <c r="C14" s="77"/>
    </row>
    <row r="15" s="82" customFormat="1" ht="14.25" spans="1:2319">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row>
  </sheetData>
  <mergeCells count="2">
    <mergeCell ref="A1:C1"/>
    <mergeCell ref="A13:C13"/>
  </mergeCells>
  <printOptions horizontalCentered="1"/>
  <pageMargins left="0.709027777777778" right="0.709027777777778" top="0.75" bottom="0.75" header="0.309027777777778" footer="0.309027777777778"/>
  <pageSetup paperSize="9" scale="74" fitToHeight="20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KE15"/>
  <sheetViews>
    <sheetView workbookViewId="0">
      <selection activeCell="C17" sqref="C17"/>
    </sheetView>
  </sheetViews>
  <sheetFormatPr defaultColWidth="10" defaultRowHeight="13.5"/>
  <cols>
    <col min="1" max="1" width="60" style="46" customWidth="1"/>
    <col min="2" max="3" width="25.625" style="46" customWidth="1"/>
    <col min="4" max="4" width="9.75833333333333" style="46" customWidth="1"/>
    <col min="5" max="16384" width="10" style="46"/>
  </cols>
  <sheetData>
    <row r="1" s="46" customFormat="1" ht="28.7" customHeight="1" spans="1:3">
      <c r="A1" s="65" t="s">
        <v>33</v>
      </c>
      <c r="B1" s="65"/>
      <c r="C1" s="65"/>
    </row>
    <row r="2" s="46" customFormat="1" ht="27" customHeight="1" spans="1:3">
      <c r="A2" s="77"/>
      <c r="B2" s="77"/>
      <c r="C2" s="78" t="s">
        <v>1561</v>
      </c>
    </row>
    <row r="3" s="46" customFormat="1" ht="24" customHeight="1" spans="1:3">
      <c r="A3" s="66" t="s">
        <v>1579</v>
      </c>
      <c r="B3" s="66" t="s">
        <v>1580</v>
      </c>
      <c r="C3" s="66" t="s">
        <v>1581</v>
      </c>
    </row>
    <row r="4" s="46" customFormat="1" ht="32.1" customHeight="1" spans="1:3">
      <c r="A4" s="74" t="s">
        <v>1582</v>
      </c>
      <c r="B4" s="75">
        <v>120.237</v>
      </c>
      <c r="C4" s="75">
        <v>119.083</v>
      </c>
    </row>
    <row r="5" s="46" customFormat="1" ht="32.1" customHeight="1" spans="1:3">
      <c r="A5" s="74" t="s">
        <v>1583</v>
      </c>
      <c r="B5" s="75"/>
      <c r="C5" s="75"/>
    </row>
    <row r="6" s="46" customFormat="1" ht="32.1" customHeight="1" spans="1:3">
      <c r="A6" s="74" t="s">
        <v>1584</v>
      </c>
      <c r="B6" s="75">
        <v>13.6028</v>
      </c>
      <c r="C6" s="75">
        <v>13.33</v>
      </c>
    </row>
    <row r="7" s="46" customFormat="1" ht="32.1" customHeight="1" spans="1:3">
      <c r="A7" s="79" t="s">
        <v>1592</v>
      </c>
      <c r="B7" s="75"/>
      <c r="C7" s="75"/>
    </row>
    <row r="8" s="46" customFormat="1" ht="32.1" customHeight="1" spans="1:3">
      <c r="A8" s="79" t="s">
        <v>1593</v>
      </c>
      <c r="B8" s="75">
        <v>13.6028</v>
      </c>
      <c r="C8" s="75">
        <v>13.33</v>
      </c>
    </row>
    <row r="9" s="46" customFormat="1" ht="32.1" customHeight="1" spans="1:3">
      <c r="A9" s="74" t="s">
        <v>1587</v>
      </c>
      <c r="B9" s="75">
        <v>17.0035</v>
      </c>
      <c r="C9" s="75">
        <v>16.6665</v>
      </c>
    </row>
    <row r="10" s="46" customFormat="1" ht="32.1" customHeight="1" spans="1:3">
      <c r="A10" s="74" t="s">
        <v>1588</v>
      </c>
      <c r="B10" s="75">
        <v>116.8363</v>
      </c>
      <c r="C10" s="75">
        <v>115.7465</v>
      </c>
    </row>
    <row r="11" s="46" customFormat="1" ht="32.1" customHeight="1" spans="1:3">
      <c r="A11" s="74" t="s">
        <v>1589</v>
      </c>
      <c r="B11" s="80"/>
      <c r="C11" s="75"/>
    </row>
    <row r="12" s="46" customFormat="1" ht="32.1" customHeight="1" spans="1:3">
      <c r="A12" s="74" t="s">
        <v>1590</v>
      </c>
      <c r="B12" s="75"/>
      <c r="C12" s="75"/>
    </row>
    <row r="13" s="48" customFormat="1" ht="78" customHeight="1" spans="1:5">
      <c r="A13" s="58" t="s">
        <v>1594</v>
      </c>
      <c r="B13" s="58"/>
      <c r="C13" s="58"/>
      <c r="D13" s="71"/>
      <c r="E13" s="71"/>
    </row>
    <row r="14" s="46" customFormat="1" ht="14.25" customHeight="1" spans="1:3">
      <c r="A14" s="77"/>
      <c r="B14" s="77"/>
      <c r="C14" s="77"/>
    </row>
    <row r="15" s="48" customFormat="1" ht="14.25" spans="1:2319">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4"/>
  <sheetViews>
    <sheetView workbookViewId="0">
      <selection activeCell="A5" sqref="A5"/>
    </sheetView>
  </sheetViews>
  <sheetFormatPr defaultColWidth="10" defaultRowHeight="13.5" outlineLevelCol="6"/>
  <cols>
    <col min="1" max="1" width="60" style="46" customWidth="1"/>
    <col min="2" max="3" width="25.625" style="46" customWidth="1"/>
    <col min="4" max="4" width="9.75833333333333" style="46" customWidth="1"/>
    <col min="5" max="16384" width="10" style="46"/>
  </cols>
  <sheetData>
    <row r="1" s="46" customFormat="1" ht="28.7" customHeight="1" spans="1:3">
      <c r="A1" s="65" t="s">
        <v>34</v>
      </c>
      <c r="B1" s="65"/>
      <c r="C1" s="65"/>
    </row>
    <row r="2" s="46" customFormat="1" ht="27" customHeight="1" spans="1:3">
      <c r="A2" s="77"/>
      <c r="B2" s="77"/>
      <c r="C2" s="78" t="s">
        <v>1561</v>
      </c>
    </row>
    <row r="3" s="46" customFormat="1" ht="24" customHeight="1" spans="1:3">
      <c r="A3" s="66" t="s">
        <v>1579</v>
      </c>
      <c r="B3" s="66" t="s">
        <v>1580</v>
      </c>
      <c r="C3" s="66" t="s">
        <v>1581</v>
      </c>
    </row>
    <row r="4" s="46" customFormat="1" ht="32.1" customHeight="1" spans="1:3">
      <c r="A4" s="74" t="s">
        <v>1582</v>
      </c>
      <c r="B4" s="75">
        <v>120.237</v>
      </c>
      <c r="C4" s="75">
        <v>119.083</v>
      </c>
    </row>
    <row r="5" s="46" customFormat="1" ht="32.1" customHeight="1" spans="1:3">
      <c r="A5" s="74" t="s">
        <v>1583</v>
      </c>
      <c r="B5" s="75"/>
      <c r="C5" s="75"/>
    </row>
    <row r="6" s="46" customFormat="1" ht="32.1" customHeight="1" spans="1:3">
      <c r="A6" s="74" t="s">
        <v>1584</v>
      </c>
      <c r="B6" s="75">
        <v>13.6028</v>
      </c>
      <c r="C6" s="75">
        <v>13.33</v>
      </c>
    </row>
    <row r="7" s="46" customFormat="1" ht="32.1" customHeight="1" spans="1:3">
      <c r="A7" s="79" t="s">
        <v>1592</v>
      </c>
      <c r="B7" s="75"/>
      <c r="C7" s="75"/>
    </row>
    <row r="8" s="46" customFormat="1" ht="32.1" customHeight="1" spans="1:3">
      <c r="A8" s="79" t="s">
        <v>1593</v>
      </c>
      <c r="B8" s="75">
        <v>13.6028</v>
      </c>
      <c r="C8" s="75">
        <v>13.33</v>
      </c>
    </row>
    <row r="9" s="46" customFormat="1" ht="32.1" customHeight="1" spans="1:3">
      <c r="A9" s="74" t="s">
        <v>1587</v>
      </c>
      <c r="B9" s="75">
        <v>17.0035</v>
      </c>
      <c r="C9" s="75">
        <v>16.6665</v>
      </c>
    </row>
    <row r="10" s="46" customFormat="1" ht="32.1" customHeight="1" spans="1:3">
      <c r="A10" s="74" t="s">
        <v>1588</v>
      </c>
      <c r="B10" s="75">
        <v>116.8363</v>
      </c>
      <c r="C10" s="75">
        <v>115.7465</v>
      </c>
    </row>
    <row r="11" s="46" customFormat="1" ht="32.1" customHeight="1" spans="1:3">
      <c r="A11" s="74" t="s">
        <v>1589</v>
      </c>
      <c r="B11" s="80"/>
      <c r="C11" s="75"/>
    </row>
    <row r="12" s="46" customFormat="1" ht="32.1" customHeight="1" spans="1:3">
      <c r="A12" s="74" t="s">
        <v>1590</v>
      </c>
      <c r="B12" s="75"/>
      <c r="C12" s="75"/>
    </row>
    <row r="13" s="48" customFormat="1" ht="76" customHeight="1" spans="1:7">
      <c r="A13" s="58" t="s">
        <v>1594</v>
      </c>
      <c r="B13" s="58"/>
      <c r="C13" s="58"/>
      <c r="D13" s="71"/>
      <c r="E13" s="71"/>
      <c r="F13" s="71"/>
      <c r="G13" s="71"/>
    </row>
    <row r="14" s="46" customFormat="1" spans="1:3">
      <c r="A14" s="77"/>
      <c r="B14" s="77"/>
      <c r="C14" s="77"/>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KE13"/>
  <sheetViews>
    <sheetView workbookViewId="0">
      <selection activeCell="B16" sqref="B16"/>
    </sheetView>
  </sheetViews>
  <sheetFormatPr defaultColWidth="10" defaultRowHeight="13.5"/>
  <cols>
    <col min="1" max="1" width="60.5" style="46" customWidth="1"/>
    <col min="2" max="3" width="25.625" style="46" customWidth="1"/>
    <col min="4" max="4" width="9.75833333333333" style="46" customWidth="1"/>
    <col min="5" max="16384" width="10" style="46"/>
  </cols>
  <sheetData>
    <row r="1" s="46" customFormat="1" ht="28.7" customHeight="1" spans="1:3">
      <c r="A1" s="65" t="s">
        <v>35</v>
      </c>
      <c r="B1" s="65"/>
      <c r="C1" s="65"/>
    </row>
    <row r="2" s="46" customFormat="1" ht="24.95" customHeight="1" spans="1:3">
      <c r="A2" s="77"/>
      <c r="B2" s="77"/>
      <c r="C2" s="78" t="s">
        <v>1561</v>
      </c>
    </row>
    <row r="3" s="46" customFormat="1" ht="32.1" customHeight="1" spans="1:3">
      <c r="A3" s="66" t="s">
        <v>1579</v>
      </c>
      <c r="B3" s="66" t="s">
        <v>1580</v>
      </c>
      <c r="C3" s="66" t="s">
        <v>1581</v>
      </c>
    </row>
    <row r="4" s="46" customFormat="1" ht="32.1" customHeight="1" spans="1:3">
      <c r="A4" s="74" t="s">
        <v>1595</v>
      </c>
      <c r="B4" s="75">
        <v>57.62</v>
      </c>
      <c r="C4" s="75">
        <v>57.62</v>
      </c>
    </row>
    <row r="5" s="46" customFormat="1" ht="32.1" customHeight="1" spans="1:3">
      <c r="A5" s="74" t="s">
        <v>1596</v>
      </c>
      <c r="B5" s="75"/>
      <c r="C5" s="75"/>
    </row>
    <row r="6" s="46" customFormat="1" ht="32.1" customHeight="1" spans="1:3">
      <c r="A6" s="74" t="s">
        <v>1597</v>
      </c>
      <c r="B6" s="75">
        <v>1.744</v>
      </c>
      <c r="C6" s="75">
        <v>6.71</v>
      </c>
    </row>
    <row r="7" s="46" customFormat="1" ht="32.1" customHeight="1" spans="1:3">
      <c r="A7" s="74" t="s">
        <v>1598</v>
      </c>
      <c r="B7" s="75">
        <v>2.18</v>
      </c>
      <c r="C7" s="75">
        <v>2.18</v>
      </c>
    </row>
    <row r="8" s="46" customFormat="1" ht="32.1" customHeight="1" spans="1:3">
      <c r="A8" s="74" t="s">
        <v>1599</v>
      </c>
      <c r="B8" s="75">
        <v>57.184</v>
      </c>
      <c r="C8" s="75">
        <v>62.15</v>
      </c>
    </row>
    <row r="9" s="46" customFormat="1" ht="32.1" customHeight="1" spans="1:3">
      <c r="A9" s="74" t="s">
        <v>1600</v>
      </c>
      <c r="B9" s="75">
        <v>0</v>
      </c>
      <c r="C9" s="75">
        <v>4.6</v>
      </c>
    </row>
    <row r="10" s="46" customFormat="1" ht="32.1" customHeight="1" spans="1:3">
      <c r="A10" s="74" t="s">
        <v>1601</v>
      </c>
      <c r="B10" s="75"/>
      <c r="C10" s="75"/>
    </row>
    <row r="11" s="48" customFormat="1" ht="83" customHeight="1" spans="1:3">
      <c r="A11" s="58" t="s">
        <v>1602</v>
      </c>
      <c r="B11" s="58"/>
      <c r="C11" s="58"/>
    </row>
    <row r="12" s="46" customFormat="1" ht="30.95" customHeight="1" spans="1:3">
      <c r="A12" s="76"/>
      <c r="B12" s="76"/>
      <c r="C12" s="76"/>
    </row>
    <row r="13" s="48" customFormat="1" ht="14.25" spans="1:2319">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79" fitToHeight="20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KE27"/>
  <sheetViews>
    <sheetView workbookViewId="0">
      <selection activeCell="K16" sqref="K16"/>
    </sheetView>
  </sheetViews>
  <sheetFormatPr defaultColWidth="10" defaultRowHeight="13.5"/>
  <cols>
    <col min="1" max="1" width="59.3833333333333" style="46" customWidth="1"/>
    <col min="2" max="3" width="25.625" style="46" customWidth="1"/>
    <col min="4" max="4" width="9.75833333333333" style="46" customWidth="1"/>
    <col min="5" max="16384" width="10" style="46"/>
  </cols>
  <sheetData>
    <row r="1" s="46" customFormat="1" ht="28.7" customHeight="1" spans="1:3">
      <c r="A1" s="65" t="s">
        <v>36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77" customHeight="1" spans="1:3">
      <c r="A11" s="58" t="s">
        <v>1605</v>
      </c>
      <c r="B11" s="58"/>
      <c r="C11" s="58"/>
    </row>
    <row r="12" s="46" customFormat="1" ht="30.95" customHeight="1" spans="1:3">
      <c r="A12" s="76"/>
      <c r="B12" s="76"/>
      <c r="C12" s="76"/>
    </row>
    <row r="13" s="47" customFormat="1" ht="18.75" spans="1:2319">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row>
    <row r="14" s="47" customFormat="1" ht="18.75" spans="1:2319">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row>
    <row r="15" s="47" customFormat="1" ht="18.75" spans="1:2319">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row>
    <row r="16" s="47" customFormat="1" ht="18.75" spans="1:2319">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46"/>
      <c r="AAM16" s="46"/>
      <c r="AAN16" s="46"/>
      <c r="AAO16" s="46"/>
      <c r="AAP16" s="46"/>
      <c r="AAQ16" s="46"/>
      <c r="AAR16" s="46"/>
      <c r="AAS16" s="46"/>
      <c r="AAT16" s="46"/>
      <c r="AAU16" s="46"/>
      <c r="AAV16" s="46"/>
      <c r="AAW16" s="46"/>
      <c r="AAX16" s="46"/>
      <c r="AAY16" s="46"/>
      <c r="AAZ16" s="46"/>
      <c r="ABA16" s="46"/>
      <c r="ABB16" s="46"/>
      <c r="ABC16" s="46"/>
      <c r="ABD16" s="46"/>
      <c r="ABE16" s="46"/>
      <c r="ABF16" s="46"/>
      <c r="ABG16" s="46"/>
      <c r="ABH16" s="46"/>
      <c r="ABI16" s="46"/>
      <c r="ABJ16" s="46"/>
      <c r="ABK16" s="46"/>
      <c r="ABL16" s="46"/>
      <c r="ABM16" s="46"/>
      <c r="ABN16" s="46"/>
      <c r="ABO16" s="46"/>
      <c r="ABP16" s="46"/>
      <c r="ABQ16" s="46"/>
      <c r="ABR16" s="46"/>
      <c r="ABS16" s="46"/>
      <c r="ABT16" s="46"/>
      <c r="ABU16" s="46"/>
      <c r="ABV16" s="46"/>
      <c r="ABW16" s="46"/>
      <c r="ABX16" s="46"/>
      <c r="ABY16" s="46"/>
      <c r="ABZ16" s="46"/>
      <c r="ACA16" s="46"/>
      <c r="ACB16" s="46"/>
      <c r="ACC16" s="46"/>
      <c r="ACD16" s="46"/>
      <c r="ACE16" s="46"/>
      <c r="ACF16" s="46"/>
      <c r="ACG16" s="46"/>
      <c r="ACH16" s="46"/>
      <c r="ACI16" s="46"/>
      <c r="ACJ16" s="46"/>
      <c r="ACK16" s="46"/>
      <c r="ACL16" s="46"/>
      <c r="ACM16" s="46"/>
      <c r="ACN16" s="46"/>
      <c r="ACO16" s="46"/>
      <c r="ACP16" s="46"/>
      <c r="ACQ16" s="46"/>
      <c r="ACR16" s="46"/>
      <c r="ACS16" s="46"/>
      <c r="ACT16" s="46"/>
      <c r="ACU16" s="46"/>
      <c r="ACV16" s="46"/>
      <c r="ACW16" s="46"/>
      <c r="ACX16" s="46"/>
      <c r="ACY16" s="46"/>
      <c r="ACZ16" s="46"/>
      <c r="ADA16" s="46"/>
      <c r="ADB16" s="46"/>
      <c r="ADC16" s="46"/>
      <c r="ADD16" s="46"/>
      <c r="ADE16" s="46"/>
      <c r="ADF16" s="46"/>
      <c r="ADG16" s="46"/>
      <c r="ADH16" s="46"/>
      <c r="ADI16" s="46"/>
      <c r="ADJ16" s="46"/>
      <c r="ADK16" s="46"/>
      <c r="ADL16" s="46"/>
      <c r="ADM16" s="46"/>
      <c r="ADN16" s="46"/>
      <c r="ADO16" s="46"/>
      <c r="ADP16" s="46"/>
      <c r="ADQ16" s="46"/>
      <c r="ADR16" s="46"/>
      <c r="ADS16" s="46"/>
      <c r="ADT16" s="46"/>
      <c r="ADU16" s="46"/>
      <c r="ADV16" s="46"/>
      <c r="ADW16" s="46"/>
      <c r="ADX16" s="46"/>
      <c r="ADY16" s="46"/>
      <c r="ADZ16" s="46"/>
      <c r="AEA16" s="46"/>
      <c r="AEB16" s="46"/>
      <c r="AEC16" s="46"/>
      <c r="AED16" s="46"/>
      <c r="AEE16" s="46"/>
      <c r="AEF16" s="46"/>
      <c r="AEG16" s="46"/>
      <c r="AEH16" s="46"/>
      <c r="AEI16" s="46"/>
      <c r="AEJ16" s="46"/>
      <c r="AEK16" s="46"/>
      <c r="AEL16" s="46"/>
      <c r="AEM16" s="46"/>
      <c r="AEN16" s="46"/>
      <c r="AEO16" s="46"/>
      <c r="AEP16" s="46"/>
      <c r="AEQ16" s="46"/>
      <c r="AER16" s="46"/>
      <c r="AES16" s="46"/>
      <c r="AET16" s="46"/>
      <c r="AEU16" s="46"/>
      <c r="AEV16" s="46"/>
      <c r="AEW16" s="46"/>
      <c r="AEX16" s="46"/>
      <c r="AEY16" s="46"/>
      <c r="AEZ16" s="46"/>
      <c r="AFA16" s="46"/>
      <c r="AFB16" s="46"/>
      <c r="AFC16" s="46"/>
      <c r="AFD16" s="46"/>
      <c r="AFE16" s="46"/>
      <c r="AFF16" s="46"/>
      <c r="AFG16" s="46"/>
      <c r="AFH16" s="46"/>
      <c r="AFI16" s="46"/>
      <c r="AFJ16" s="46"/>
      <c r="AFK16" s="46"/>
      <c r="AFL16" s="46"/>
      <c r="AFM16" s="46"/>
      <c r="AFN16" s="46"/>
      <c r="AFO16" s="46"/>
      <c r="AFP16" s="46"/>
      <c r="AFQ16" s="46"/>
      <c r="AFR16" s="46"/>
      <c r="AFS16" s="46"/>
      <c r="AFT16" s="46"/>
      <c r="AFU16" s="46"/>
      <c r="AFV16" s="46"/>
      <c r="AFW16" s="46"/>
      <c r="AFX16" s="46"/>
      <c r="AFY16" s="46"/>
      <c r="AFZ16" s="46"/>
      <c r="AGA16" s="46"/>
      <c r="AGB16" s="46"/>
      <c r="AGC16" s="46"/>
      <c r="AGD16" s="46"/>
      <c r="AGE16" s="46"/>
      <c r="AGF16" s="46"/>
      <c r="AGG16" s="46"/>
      <c r="AGH16" s="46"/>
      <c r="AGI16" s="46"/>
      <c r="AGJ16" s="46"/>
      <c r="AGK16" s="46"/>
      <c r="AGL16" s="46"/>
      <c r="AGM16" s="46"/>
      <c r="AGN16" s="46"/>
      <c r="AGO16" s="46"/>
      <c r="AGP16" s="46"/>
      <c r="AGQ16" s="46"/>
      <c r="AGR16" s="46"/>
      <c r="AGS16" s="46"/>
      <c r="AGT16" s="46"/>
      <c r="AGU16" s="46"/>
      <c r="AGV16" s="46"/>
      <c r="AGW16" s="46"/>
      <c r="AGX16" s="46"/>
      <c r="AGY16" s="46"/>
      <c r="AGZ16" s="46"/>
      <c r="AHA16" s="46"/>
      <c r="AHB16" s="46"/>
      <c r="AHC16" s="46"/>
      <c r="AHD16" s="46"/>
      <c r="AHE16" s="46"/>
      <c r="AHF16" s="46"/>
      <c r="AHG16" s="46"/>
      <c r="AHH16" s="46"/>
      <c r="AHI16" s="46"/>
      <c r="AHJ16" s="46"/>
      <c r="AHK16" s="46"/>
      <c r="AHL16" s="46"/>
      <c r="AHM16" s="46"/>
      <c r="AHN16" s="46"/>
      <c r="AHO16" s="46"/>
      <c r="AHP16" s="46"/>
      <c r="AHQ16" s="46"/>
      <c r="AHR16" s="46"/>
      <c r="AHS16" s="46"/>
      <c r="AHT16" s="46"/>
      <c r="AHU16" s="46"/>
      <c r="AHV16" s="46"/>
      <c r="AHW16" s="46"/>
      <c r="AHX16" s="46"/>
      <c r="AHY16" s="46"/>
      <c r="AHZ16" s="46"/>
      <c r="AIA16" s="46"/>
      <c r="AIB16" s="46"/>
      <c r="AIC16" s="46"/>
      <c r="AID16" s="46"/>
      <c r="AIE16" s="46"/>
      <c r="AIF16" s="46"/>
      <c r="AIG16" s="46"/>
      <c r="AIH16" s="46"/>
      <c r="AII16" s="46"/>
      <c r="AIJ16" s="46"/>
      <c r="AIK16" s="46"/>
      <c r="AIL16" s="46"/>
      <c r="AIM16" s="46"/>
      <c r="AIN16" s="46"/>
      <c r="AIO16" s="46"/>
      <c r="AIP16" s="46"/>
      <c r="AIQ16" s="46"/>
      <c r="AIR16" s="46"/>
      <c r="AIS16" s="46"/>
      <c r="AIT16" s="46"/>
      <c r="AIU16" s="46"/>
      <c r="AIV16" s="46"/>
      <c r="AIW16" s="46"/>
      <c r="AIX16" s="46"/>
      <c r="AIY16" s="46"/>
      <c r="AIZ16" s="46"/>
      <c r="AJA16" s="46"/>
      <c r="AJB16" s="46"/>
      <c r="AJC16" s="46"/>
      <c r="AJD16" s="46"/>
      <c r="AJE16" s="46"/>
      <c r="AJF16" s="46"/>
      <c r="AJG16" s="46"/>
      <c r="AJH16" s="46"/>
      <c r="AJI16" s="46"/>
      <c r="AJJ16" s="46"/>
      <c r="AJK16" s="46"/>
      <c r="AJL16" s="46"/>
      <c r="AJM16" s="46"/>
      <c r="AJN16" s="46"/>
      <c r="AJO16" s="46"/>
      <c r="AJP16" s="46"/>
      <c r="AJQ16" s="46"/>
      <c r="AJR16" s="46"/>
      <c r="AJS16" s="46"/>
      <c r="AJT16" s="46"/>
      <c r="AJU16" s="46"/>
      <c r="AJV16" s="46"/>
      <c r="AJW16" s="46"/>
      <c r="AJX16" s="46"/>
      <c r="AJY16" s="46"/>
      <c r="AJZ16" s="46"/>
      <c r="AKA16" s="46"/>
      <c r="AKB16" s="46"/>
      <c r="AKC16" s="46"/>
      <c r="AKD16" s="46"/>
      <c r="AKE16" s="46"/>
      <c r="AKF16" s="46"/>
      <c r="AKG16" s="46"/>
      <c r="AKH16" s="46"/>
      <c r="AKI16" s="46"/>
      <c r="AKJ16" s="46"/>
      <c r="AKK16" s="46"/>
      <c r="AKL16" s="46"/>
      <c r="AKM16" s="46"/>
      <c r="AKN16" s="46"/>
      <c r="AKO16" s="46"/>
      <c r="AKP16" s="46"/>
      <c r="AKQ16" s="46"/>
      <c r="AKR16" s="46"/>
      <c r="AKS16" s="46"/>
      <c r="AKT16" s="46"/>
      <c r="AKU16" s="46"/>
      <c r="AKV16" s="46"/>
      <c r="AKW16" s="46"/>
      <c r="AKX16" s="46"/>
      <c r="AKY16" s="46"/>
      <c r="AKZ16" s="46"/>
      <c r="ALA16" s="46"/>
      <c r="ALB16" s="46"/>
      <c r="ALC16" s="46"/>
      <c r="ALD16" s="46"/>
      <c r="ALE16" s="46"/>
      <c r="ALF16" s="46"/>
      <c r="ALG16" s="46"/>
      <c r="ALH16" s="46"/>
      <c r="ALI16" s="46"/>
      <c r="ALJ16" s="46"/>
      <c r="ALK16" s="46"/>
      <c r="ALL16" s="46"/>
      <c r="ALM16" s="46"/>
      <c r="ALN16" s="46"/>
      <c r="ALO16" s="46"/>
      <c r="ALP16" s="46"/>
      <c r="ALQ16" s="46"/>
      <c r="ALR16" s="46"/>
      <c r="ALS16" s="46"/>
      <c r="ALT16" s="46"/>
      <c r="ALU16" s="46"/>
      <c r="ALV16" s="46"/>
      <c r="ALW16" s="46"/>
      <c r="ALX16" s="46"/>
      <c r="ALY16" s="46"/>
      <c r="ALZ16" s="46"/>
      <c r="AMA16" s="46"/>
      <c r="AMB16" s="46"/>
      <c r="AMC16" s="46"/>
      <c r="AMD16" s="46"/>
      <c r="AME16" s="46"/>
      <c r="AMF16" s="46"/>
      <c r="AMG16" s="46"/>
      <c r="AMH16" s="46"/>
      <c r="AMI16" s="46"/>
      <c r="AMJ16" s="46"/>
      <c r="AMK16" s="46"/>
      <c r="AML16" s="46"/>
      <c r="AMM16" s="46"/>
      <c r="AMN16" s="46"/>
      <c r="AMO16" s="46"/>
      <c r="AMP16" s="46"/>
      <c r="AMQ16" s="46"/>
      <c r="AMR16" s="46"/>
      <c r="AMS16" s="46"/>
      <c r="AMT16" s="46"/>
      <c r="AMU16" s="46"/>
      <c r="AMV16" s="46"/>
      <c r="AMW16" s="46"/>
      <c r="AMX16" s="46"/>
      <c r="AMY16" s="46"/>
      <c r="AMZ16" s="46"/>
      <c r="ANA16" s="46"/>
      <c r="ANB16" s="46"/>
      <c r="ANC16" s="46"/>
      <c r="AND16" s="46"/>
      <c r="ANE16" s="46"/>
      <c r="ANF16" s="46"/>
      <c r="ANG16" s="46"/>
      <c r="ANH16" s="46"/>
      <c r="ANI16" s="46"/>
      <c r="ANJ16" s="46"/>
      <c r="ANK16" s="46"/>
      <c r="ANL16" s="46"/>
      <c r="ANM16" s="46"/>
      <c r="ANN16" s="46"/>
      <c r="ANO16" s="46"/>
      <c r="ANP16" s="46"/>
      <c r="ANQ16" s="46"/>
      <c r="ANR16" s="46"/>
      <c r="ANS16" s="46"/>
      <c r="ANT16" s="46"/>
      <c r="ANU16" s="46"/>
      <c r="ANV16" s="46"/>
      <c r="ANW16" s="46"/>
      <c r="ANX16" s="46"/>
      <c r="ANY16" s="46"/>
      <c r="ANZ16" s="46"/>
      <c r="AOA16" s="46"/>
      <c r="AOB16" s="46"/>
      <c r="AOC16" s="46"/>
      <c r="AOD16" s="46"/>
      <c r="AOE16" s="46"/>
      <c r="AOF16" s="46"/>
      <c r="AOG16" s="46"/>
      <c r="AOH16" s="46"/>
      <c r="AOI16" s="46"/>
      <c r="AOJ16" s="46"/>
      <c r="AOK16" s="46"/>
      <c r="AOL16" s="46"/>
      <c r="AOM16" s="46"/>
      <c r="AON16" s="46"/>
      <c r="AOO16" s="46"/>
      <c r="AOP16" s="46"/>
      <c r="AOQ16" s="46"/>
      <c r="AOR16" s="46"/>
      <c r="AOS16" s="46"/>
      <c r="AOT16" s="46"/>
      <c r="AOU16" s="46"/>
      <c r="AOV16" s="46"/>
      <c r="AOW16" s="46"/>
      <c r="AOX16" s="46"/>
      <c r="AOY16" s="46"/>
      <c r="AOZ16" s="46"/>
      <c r="APA16" s="46"/>
      <c r="APB16" s="46"/>
      <c r="APC16" s="46"/>
      <c r="APD16" s="46"/>
      <c r="APE16" s="46"/>
      <c r="APF16" s="46"/>
      <c r="APG16" s="46"/>
      <c r="APH16" s="46"/>
      <c r="API16" s="46"/>
      <c r="APJ16" s="46"/>
      <c r="APK16" s="46"/>
      <c r="APL16" s="46"/>
      <c r="APM16" s="46"/>
      <c r="APN16" s="46"/>
      <c r="APO16" s="46"/>
      <c r="APP16" s="46"/>
      <c r="APQ16" s="46"/>
      <c r="APR16" s="46"/>
      <c r="APS16" s="46"/>
      <c r="APT16" s="46"/>
      <c r="APU16" s="46"/>
      <c r="APV16" s="46"/>
      <c r="APW16" s="46"/>
      <c r="APX16" s="46"/>
      <c r="APY16" s="46"/>
      <c r="APZ16" s="46"/>
      <c r="AQA16" s="46"/>
      <c r="AQB16" s="46"/>
      <c r="AQC16" s="46"/>
      <c r="AQD16" s="46"/>
      <c r="AQE16" s="46"/>
      <c r="AQF16" s="46"/>
      <c r="AQG16" s="46"/>
      <c r="AQH16" s="46"/>
      <c r="AQI16" s="46"/>
      <c r="AQJ16" s="46"/>
      <c r="AQK16" s="46"/>
      <c r="AQL16" s="46"/>
      <c r="AQM16" s="46"/>
      <c r="AQN16" s="46"/>
      <c r="AQO16" s="46"/>
      <c r="AQP16" s="46"/>
      <c r="AQQ16" s="46"/>
      <c r="AQR16" s="46"/>
      <c r="AQS16" s="46"/>
      <c r="AQT16" s="46"/>
      <c r="AQU16" s="46"/>
      <c r="AQV16" s="46"/>
      <c r="AQW16" s="46"/>
      <c r="AQX16" s="46"/>
      <c r="AQY16" s="46"/>
      <c r="AQZ16" s="46"/>
      <c r="ARA16" s="46"/>
      <c r="ARB16" s="46"/>
      <c r="ARC16" s="46"/>
      <c r="ARD16" s="46"/>
      <c r="ARE16" s="46"/>
      <c r="ARF16" s="46"/>
      <c r="ARG16" s="46"/>
      <c r="ARH16" s="46"/>
      <c r="ARI16" s="46"/>
      <c r="ARJ16" s="46"/>
      <c r="ARK16" s="46"/>
      <c r="ARL16" s="46"/>
      <c r="ARM16" s="46"/>
      <c r="ARN16" s="46"/>
      <c r="ARO16" s="46"/>
      <c r="ARP16" s="46"/>
      <c r="ARQ16" s="46"/>
      <c r="ARR16" s="46"/>
      <c r="ARS16" s="46"/>
      <c r="ART16" s="46"/>
      <c r="ARU16" s="46"/>
      <c r="ARV16" s="46"/>
      <c r="ARW16" s="46"/>
      <c r="ARX16" s="46"/>
      <c r="ARY16" s="46"/>
      <c r="ARZ16" s="46"/>
      <c r="ASA16" s="46"/>
      <c r="ASB16" s="46"/>
      <c r="ASC16" s="46"/>
      <c r="ASD16" s="46"/>
      <c r="ASE16" s="46"/>
      <c r="ASF16" s="46"/>
      <c r="ASG16" s="46"/>
      <c r="ASH16" s="46"/>
      <c r="ASI16" s="46"/>
      <c r="ASJ16" s="46"/>
      <c r="ASK16" s="46"/>
      <c r="ASL16" s="46"/>
      <c r="ASM16" s="46"/>
      <c r="ASN16" s="46"/>
      <c r="ASO16" s="46"/>
      <c r="ASP16" s="46"/>
      <c r="ASQ16" s="46"/>
      <c r="ASR16" s="46"/>
      <c r="ASS16" s="46"/>
      <c r="AST16" s="46"/>
      <c r="ASU16" s="46"/>
      <c r="ASV16" s="46"/>
      <c r="ASW16" s="46"/>
      <c r="ASX16" s="46"/>
      <c r="ASY16" s="46"/>
      <c r="ASZ16" s="46"/>
      <c r="ATA16" s="46"/>
      <c r="ATB16" s="46"/>
      <c r="ATC16" s="46"/>
      <c r="ATD16" s="46"/>
      <c r="ATE16" s="46"/>
      <c r="ATF16" s="46"/>
      <c r="ATG16" s="46"/>
      <c r="ATH16" s="46"/>
      <c r="ATI16" s="46"/>
      <c r="ATJ16" s="46"/>
      <c r="ATK16" s="46"/>
      <c r="ATL16" s="46"/>
      <c r="ATM16" s="46"/>
      <c r="ATN16" s="46"/>
      <c r="ATO16" s="46"/>
      <c r="ATP16" s="46"/>
      <c r="ATQ16" s="46"/>
      <c r="ATR16" s="46"/>
      <c r="ATS16" s="46"/>
      <c r="ATT16" s="46"/>
      <c r="ATU16" s="46"/>
      <c r="ATV16" s="46"/>
      <c r="ATW16" s="46"/>
      <c r="ATX16" s="46"/>
      <c r="ATY16" s="46"/>
      <c r="ATZ16" s="46"/>
      <c r="AUA16" s="46"/>
      <c r="AUB16" s="46"/>
      <c r="AUC16" s="46"/>
      <c r="AUD16" s="46"/>
      <c r="AUE16" s="46"/>
      <c r="AUF16" s="46"/>
      <c r="AUG16" s="46"/>
      <c r="AUH16" s="46"/>
      <c r="AUI16" s="46"/>
      <c r="AUJ16" s="46"/>
      <c r="AUK16" s="46"/>
      <c r="AUL16" s="46"/>
      <c r="AUM16" s="46"/>
      <c r="AUN16" s="46"/>
      <c r="AUO16" s="46"/>
      <c r="AUP16" s="46"/>
      <c r="AUQ16" s="46"/>
      <c r="AUR16" s="46"/>
      <c r="AUS16" s="46"/>
      <c r="AUT16" s="46"/>
      <c r="AUU16" s="46"/>
      <c r="AUV16" s="46"/>
      <c r="AUW16" s="46"/>
      <c r="AUX16" s="46"/>
      <c r="AUY16" s="46"/>
      <c r="AUZ16" s="46"/>
      <c r="AVA16" s="46"/>
      <c r="AVB16" s="46"/>
      <c r="AVC16" s="46"/>
      <c r="AVD16" s="46"/>
      <c r="AVE16" s="46"/>
      <c r="AVF16" s="46"/>
      <c r="AVG16" s="46"/>
      <c r="AVH16" s="46"/>
      <c r="AVI16" s="46"/>
      <c r="AVJ16" s="46"/>
      <c r="AVK16" s="46"/>
      <c r="AVL16" s="46"/>
      <c r="AVM16" s="46"/>
      <c r="AVN16" s="46"/>
      <c r="AVO16" s="46"/>
      <c r="AVP16" s="46"/>
      <c r="AVQ16" s="46"/>
      <c r="AVR16" s="46"/>
      <c r="AVS16" s="46"/>
      <c r="AVT16" s="46"/>
      <c r="AVU16" s="46"/>
      <c r="AVV16" s="46"/>
      <c r="AVW16" s="46"/>
      <c r="AVX16" s="46"/>
      <c r="AVY16" s="46"/>
      <c r="AVZ16" s="46"/>
      <c r="AWA16" s="46"/>
      <c r="AWB16" s="46"/>
      <c r="AWC16" s="46"/>
      <c r="AWD16" s="46"/>
      <c r="AWE16" s="46"/>
      <c r="AWF16" s="46"/>
      <c r="AWG16" s="46"/>
      <c r="AWH16" s="46"/>
      <c r="AWI16" s="46"/>
      <c r="AWJ16" s="46"/>
      <c r="AWK16" s="46"/>
      <c r="AWL16" s="46"/>
      <c r="AWM16" s="46"/>
      <c r="AWN16" s="46"/>
      <c r="AWO16" s="46"/>
      <c r="AWP16" s="46"/>
      <c r="AWQ16" s="46"/>
      <c r="AWR16" s="46"/>
      <c r="AWS16" s="46"/>
      <c r="AWT16" s="46"/>
      <c r="AWU16" s="46"/>
      <c r="AWV16" s="46"/>
      <c r="AWW16" s="46"/>
      <c r="AWX16" s="46"/>
      <c r="AWY16" s="46"/>
      <c r="AWZ16" s="46"/>
      <c r="AXA16" s="46"/>
      <c r="AXB16" s="46"/>
      <c r="AXC16" s="46"/>
      <c r="AXD16" s="46"/>
      <c r="AXE16" s="46"/>
      <c r="AXF16" s="46"/>
      <c r="AXG16" s="46"/>
      <c r="AXH16" s="46"/>
      <c r="AXI16" s="46"/>
      <c r="AXJ16" s="46"/>
      <c r="AXK16" s="46"/>
      <c r="AXL16" s="46"/>
      <c r="AXM16" s="46"/>
      <c r="AXN16" s="46"/>
      <c r="AXO16" s="46"/>
      <c r="AXP16" s="46"/>
      <c r="AXQ16" s="46"/>
      <c r="AXR16" s="46"/>
      <c r="AXS16" s="46"/>
      <c r="AXT16" s="46"/>
      <c r="AXU16" s="46"/>
      <c r="AXV16" s="46"/>
      <c r="AXW16" s="46"/>
      <c r="AXX16" s="46"/>
      <c r="AXY16" s="46"/>
      <c r="AXZ16" s="46"/>
      <c r="AYA16" s="46"/>
      <c r="AYB16" s="46"/>
      <c r="AYC16" s="46"/>
      <c r="AYD16" s="46"/>
      <c r="AYE16" s="46"/>
      <c r="AYF16" s="46"/>
      <c r="AYG16" s="46"/>
      <c r="AYH16" s="46"/>
      <c r="AYI16" s="46"/>
      <c r="AYJ16" s="46"/>
      <c r="AYK16" s="46"/>
      <c r="AYL16" s="46"/>
      <c r="AYM16" s="46"/>
      <c r="AYN16" s="46"/>
      <c r="AYO16" s="46"/>
      <c r="AYP16" s="46"/>
      <c r="AYQ16" s="46"/>
      <c r="AYR16" s="46"/>
      <c r="AYS16" s="46"/>
      <c r="AYT16" s="46"/>
      <c r="AYU16" s="46"/>
      <c r="AYV16" s="46"/>
      <c r="AYW16" s="46"/>
      <c r="AYX16" s="46"/>
      <c r="AYY16" s="46"/>
      <c r="AYZ16" s="46"/>
      <c r="AZA16" s="46"/>
      <c r="AZB16" s="46"/>
      <c r="AZC16" s="46"/>
      <c r="AZD16" s="46"/>
      <c r="AZE16" s="46"/>
      <c r="AZF16" s="46"/>
      <c r="AZG16" s="46"/>
      <c r="AZH16" s="46"/>
      <c r="AZI16" s="46"/>
      <c r="AZJ16" s="46"/>
      <c r="AZK16" s="46"/>
      <c r="AZL16" s="46"/>
      <c r="AZM16" s="46"/>
      <c r="AZN16" s="46"/>
      <c r="AZO16" s="46"/>
      <c r="AZP16" s="46"/>
      <c r="AZQ16" s="46"/>
      <c r="AZR16" s="46"/>
      <c r="AZS16" s="46"/>
      <c r="AZT16" s="46"/>
      <c r="AZU16" s="46"/>
      <c r="AZV16" s="46"/>
      <c r="AZW16" s="46"/>
      <c r="AZX16" s="46"/>
      <c r="AZY16" s="46"/>
      <c r="AZZ16" s="46"/>
      <c r="BAA16" s="46"/>
      <c r="BAB16" s="46"/>
      <c r="BAC16" s="46"/>
      <c r="BAD16" s="46"/>
      <c r="BAE16" s="46"/>
      <c r="BAF16" s="46"/>
      <c r="BAG16" s="46"/>
      <c r="BAH16" s="46"/>
      <c r="BAI16" s="46"/>
      <c r="BAJ16" s="46"/>
      <c r="BAK16" s="46"/>
      <c r="BAL16" s="46"/>
      <c r="BAM16" s="46"/>
      <c r="BAN16" s="46"/>
      <c r="BAO16" s="46"/>
      <c r="BAP16" s="46"/>
      <c r="BAQ16" s="46"/>
      <c r="BAR16" s="46"/>
      <c r="BAS16" s="46"/>
      <c r="BAT16" s="46"/>
      <c r="BAU16" s="46"/>
      <c r="BAV16" s="46"/>
      <c r="BAW16" s="46"/>
      <c r="BAX16" s="46"/>
      <c r="BAY16" s="46"/>
      <c r="BAZ16" s="46"/>
      <c r="BBA16" s="46"/>
      <c r="BBB16" s="46"/>
      <c r="BBC16" s="46"/>
      <c r="BBD16" s="46"/>
      <c r="BBE16" s="46"/>
      <c r="BBF16" s="46"/>
      <c r="BBG16" s="46"/>
      <c r="BBH16" s="46"/>
      <c r="BBI16" s="46"/>
      <c r="BBJ16" s="46"/>
      <c r="BBK16" s="46"/>
      <c r="BBL16" s="46"/>
      <c r="BBM16" s="46"/>
      <c r="BBN16" s="46"/>
      <c r="BBO16" s="46"/>
      <c r="BBP16" s="46"/>
      <c r="BBQ16" s="46"/>
      <c r="BBR16" s="46"/>
      <c r="BBS16" s="46"/>
      <c r="BBT16" s="46"/>
      <c r="BBU16" s="46"/>
      <c r="BBV16" s="46"/>
      <c r="BBW16" s="46"/>
      <c r="BBX16" s="46"/>
      <c r="BBY16" s="46"/>
      <c r="BBZ16" s="46"/>
      <c r="BCA16" s="46"/>
      <c r="BCB16" s="46"/>
      <c r="BCC16" s="46"/>
      <c r="BCD16" s="46"/>
      <c r="BCE16" s="46"/>
      <c r="BCF16" s="46"/>
      <c r="BCG16" s="46"/>
      <c r="BCH16" s="46"/>
      <c r="BCI16" s="46"/>
      <c r="BCJ16" s="46"/>
      <c r="BCK16" s="46"/>
      <c r="BCL16" s="46"/>
      <c r="BCM16" s="46"/>
      <c r="BCN16" s="46"/>
      <c r="BCO16" s="46"/>
      <c r="BCP16" s="46"/>
      <c r="BCQ16" s="46"/>
      <c r="BCR16" s="46"/>
      <c r="BCS16" s="46"/>
      <c r="BCT16" s="46"/>
      <c r="BCU16" s="46"/>
      <c r="BCV16" s="46"/>
      <c r="BCW16" s="46"/>
      <c r="BCX16" s="46"/>
      <c r="BCY16" s="46"/>
      <c r="BCZ16" s="46"/>
      <c r="BDA16" s="46"/>
      <c r="BDB16" s="46"/>
      <c r="BDC16" s="46"/>
      <c r="BDD16" s="46"/>
      <c r="BDE16" s="46"/>
      <c r="BDF16" s="46"/>
      <c r="BDG16" s="46"/>
      <c r="BDH16" s="46"/>
      <c r="BDI16" s="46"/>
      <c r="BDJ16" s="46"/>
      <c r="BDK16" s="46"/>
      <c r="BDL16" s="46"/>
      <c r="BDM16" s="46"/>
      <c r="BDN16" s="46"/>
      <c r="BDO16" s="46"/>
      <c r="BDP16" s="46"/>
      <c r="BDQ16" s="46"/>
      <c r="BDR16" s="46"/>
      <c r="BDS16" s="46"/>
      <c r="BDT16" s="46"/>
      <c r="BDU16" s="46"/>
      <c r="BDV16" s="46"/>
      <c r="BDW16" s="46"/>
      <c r="BDX16" s="46"/>
      <c r="BDY16" s="46"/>
      <c r="BDZ16" s="46"/>
      <c r="BEA16" s="46"/>
      <c r="BEB16" s="46"/>
      <c r="BEC16" s="46"/>
      <c r="BED16" s="46"/>
      <c r="BEE16" s="46"/>
      <c r="BEF16" s="46"/>
      <c r="BEG16" s="46"/>
      <c r="BEH16" s="46"/>
      <c r="BEI16" s="46"/>
      <c r="BEJ16" s="46"/>
      <c r="BEK16" s="46"/>
      <c r="BEL16" s="46"/>
      <c r="BEM16" s="46"/>
      <c r="BEN16" s="46"/>
      <c r="BEO16" s="46"/>
      <c r="BEP16" s="46"/>
      <c r="BEQ16" s="46"/>
      <c r="BER16" s="46"/>
      <c r="BES16" s="46"/>
      <c r="BET16" s="46"/>
      <c r="BEU16" s="46"/>
      <c r="BEV16" s="46"/>
      <c r="BEW16" s="46"/>
      <c r="BEX16" s="46"/>
      <c r="BEY16" s="46"/>
      <c r="BEZ16" s="46"/>
      <c r="BFA16" s="46"/>
      <c r="BFB16" s="46"/>
      <c r="BFC16" s="46"/>
      <c r="BFD16" s="46"/>
      <c r="BFE16" s="46"/>
      <c r="BFF16" s="46"/>
      <c r="BFG16" s="46"/>
      <c r="BFH16" s="46"/>
      <c r="BFI16" s="46"/>
      <c r="BFJ16" s="46"/>
      <c r="BFK16" s="46"/>
      <c r="BFL16" s="46"/>
      <c r="BFM16" s="46"/>
      <c r="BFN16" s="46"/>
      <c r="BFO16" s="46"/>
      <c r="BFP16" s="46"/>
      <c r="BFQ16" s="46"/>
      <c r="BFR16" s="46"/>
      <c r="BFS16" s="46"/>
      <c r="BFT16" s="46"/>
      <c r="BFU16" s="46"/>
      <c r="BFV16" s="46"/>
      <c r="BFW16" s="46"/>
      <c r="BFX16" s="46"/>
      <c r="BFY16" s="46"/>
      <c r="BFZ16" s="46"/>
      <c r="BGA16" s="46"/>
      <c r="BGB16" s="46"/>
      <c r="BGC16" s="46"/>
      <c r="BGD16" s="46"/>
      <c r="BGE16" s="46"/>
      <c r="BGF16" s="46"/>
      <c r="BGG16" s="46"/>
      <c r="BGH16" s="46"/>
      <c r="BGI16" s="46"/>
      <c r="BGJ16" s="46"/>
      <c r="BGK16" s="46"/>
      <c r="BGL16" s="46"/>
      <c r="BGM16" s="46"/>
      <c r="BGN16" s="46"/>
      <c r="BGO16" s="46"/>
      <c r="BGP16" s="46"/>
      <c r="BGQ16" s="46"/>
      <c r="BGR16" s="46"/>
      <c r="BGS16" s="46"/>
      <c r="BGT16" s="46"/>
      <c r="BGU16" s="46"/>
      <c r="BGV16" s="46"/>
      <c r="BGW16" s="46"/>
      <c r="BGX16" s="46"/>
      <c r="BGY16" s="46"/>
      <c r="BGZ16" s="46"/>
      <c r="BHA16" s="46"/>
      <c r="BHB16" s="46"/>
      <c r="BHC16" s="46"/>
      <c r="BHD16" s="46"/>
      <c r="BHE16" s="46"/>
      <c r="BHF16" s="46"/>
      <c r="BHG16" s="46"/>
      <c r="BHH16" s="46"/>
      <c r="BHI16" s="46"/>
      <c r="BHJ16" s="46"/>
      <c r="BHK16" s="46"/>
      <c r="BHL16" s="46"/>
      <c r="BHM16" s="46"/>
      <c r="BHN16" s="46"/>
      <c r="BHO16" s="46"/>
      <c r="BHP16" s="46"/>
      <c r="BHQ16" s="46"/>
      <c r="BHR16" s="46"/>
      <c r="BHS16" s="46"/>
      <c r="BHT16" s="46"/>
      <c r="BHU16" s="46"/>
      <c r="BHV16" s="46"/>
      <c r="BHW16" s="46"/>
      <c r="BHX16" s="46"/>
      <c r="BHY16" s="46"/>
      <c r="BHZ16" s="46"/>
      <c r="BIA16" s="46"/>
      <c r="BIB16" s="46"/>
      <c r="BIC16" s="46"/>
      <c r="BID16" s="46"/>
      <c r="BIE16" s="46"/>
      <c r="BIF16" s="46"/>
      <c r="BIG16" s="46"/>
      <c r="BIH16" s="46"/>
      <c r="BII16" s="46"/>
      <c r="BIJ16" s="46"/>
      <c r="BIK16" s="46"/>
      <c r="BIL16" s="46"/>
      <c r="BIM16" s="46"/>
      <c r="BIN16" s="46"/>
      <c r="BIO16" s="46"/>
      <c r="BIP16" s="46"/>
      <c r="BIQ16" s="46"/>
      <c r="BIR16" s="46"/>
      <c r="BIS16" s="46"/>
      <c r="BIT16" s="46"/>
      <c r="BIU16" s="46"/>
      <c r="BIV16" s="46"/>
      <c r="BIW16" s="46"/>
      <c r="BIX16" s="46"/>
      <c r="BIY16" s="46"/>
      <c r="BIZ16" s="46"/>
      <c r="BJA16" s="46"/>
      <c r="BJB16" s="46"/>
      <c r="BJC16" s="46"/>
      <c r="BJD16" s="46"/>
      <c r="BJE16" s="46"/>
      <c r="BJF16" s="46"/>
      <c r="BJG16" s="46"/>
      <c r="BJH16" s="46"/>
      <c r="BJI16" s="46"/>
      <c r="BJJ16" s="46"/>
      <c r="BJK16" s="46"/>
      <c r="BJL16" s="46"/>
      <c r="BJM16" s="46"/>
      <c r="BJN16" s="46"/>
      <c r="BJO16" s="46"/>
      <c r="BJP16" s="46"/>
      <c r="BJQ16" s="46"/>
      <c r="BJR16" s="46"/>
      <c r="BJS16" s="46"/>
      <c r="BJT16" s="46"/>
      <c r="BJU16" s="46"/>
      <c r="BJV16" s="46"/>
      <c r="BJW16" s="46"/>
      <c r="BJX16" s="46"/>
      <c r="BJY16" s="46"/>
      <c r="BJZ16" s="46"/>
      <c r="BKA16" s="46"/>
      <c r="BKB16" s="46"/>
      <c r="BKC16" s="46"/>
      <c r="BKD16" s="46"/>
      <c r="BKE16" s="46"/>
      <c r="BKF16" s="46"/>
      <c r="BKG16" s="46"/>
      <c r="BKH16" s="46"/>
      <c r="BKI16" s="46"/>
      <c r="BKJ16" s="46"/>
      <c r="BKK16" s="46"/>
      <c r="BKL16" s="46"/>
      <c r="BKM16" s="46"/>
      <c r="BKN16" s="46"/>
      <c r="BKO16" s="46"/>
      <c r="BKP16" s="46"/>
      <c r="BKQ16" s="46"/>
      <c r="BKR16" s="46"/>
      <c r="BKS16" s="46"/>
      <c r="BKT16" s="46"/>
      <c r="BKU16" s="46"/>
      <c r="BKV16" s="46"/>
      <c r="BKW16" s="46"/>
      <c r="BKX16" s="46"/>
      <c r="BKY16" s="46"/>
      <c r="BKZ16" s="46"/>
      <c r="BLA16" s="46"/>
      <c r="BLB16" s="46"/>
      <c r="BLC16" s="46"/>
      <c r="BLD16" s="46"/>
      <c r="BLE16" s="46"/>
      <c r="BLF16" s="46"/>
      <c r="BLG16" s="46"/>
      <c r="BLH16" s="46"/>
      <c r="BLI16" s="46"/>
      <c r="BLJ16" s="46"/>
      <c r="BLK16" s="46"/>
      <c r="BLL16" s="46"/>
      <c r="BLM16" s="46"/>
      <c r="BLN16" s="46"/>
      <c r="BLO16" s="46"/>
      <c r="BLP16" s="46"/>
      <c r="BLQ16" s="46"/>
      <c r="BLR16" s="46"/>
      <c r="BLS16" s="46"/>
      <c r="BLT16" s="46"/>
      <c r="BLU16" s="46"/>
      <c r="BLV16" s="46"/>
      <c r="BLW16" s="46"/>
      <c r="BLX16" s="46"/>
      <c r="BLY16" s="46"/>
      <c r="BLZ16" s="46"/>
      <c r="BMA16" s="46"/>
      <c r="BMB16" s="46"/>
      <c r="BMC16" s="46"/>
      <c r="BMD16" s="46"/>
      <c r="BME16" s="46"/>
      <c r="BMF16" s="46"/>
      <c r="BMG16" s="46"/>
      <c r="BMH16" s="46"/>
      <c r="BMI16" s="46"/>
      <c r="BMJ16" s="46"/>
      <c r="BMK16" s="46"/>
      <c r="BML16" s="46"/>
      <c r="BMM16" s="46"/>
      <c r="BMN16" s="46"/>
      <c r="BMO16" s="46"/>
      <c r="BMP16" s="46"/>
      <c r="BMQ16" s="46"/>
      <c r="BMR16" s="46"/>
      <c r="BMS16" s="46"/>
      <c r="BMT16" s="46"/>
      <c r="BMU16" s="46"/>
      <c r="BMV16" s="46"/>
      <c r="BMW16" s="46"/>
      <c r="BMX16" s="46"/>
      <c r="BMY16" s="46"/>
      <c r="BMZ16" s="46"/>
      <c r="BNA16" s="46"/>
      <c r="BNB16" s="46"/>
      <c r="BNC16" s="46"/>
      <c r="BND16" s="46"/>
      <c r="BNE16" s="46"/>
      <c r="BNF16" s="46"/>
      <c r="BNG16" s="46"/>
      <c r="BNH16" s="46"/>
      <c r="BNI16" s="46"/>
      <c r="BNJ16" s="46"/>
      <c r="BNK16" s="46"/>
      <c r="BNL16" s="46"/>
      <c r="BNM16" s="46"/>
      <c r="BNN16" s="46"/>
      <c r="BNO16" s="46"/>
      <c r="BNP16" s="46"/>
      <c r="BNQ16" s="46"/>
      <c r="BNR16" s="46"/>
      <c r="BNS16" s="46"/>
      <c r="BNT16" s="46"/>
      <c r="BNU16" s="46"/>
      <c r="BNV16" s="46"/>
      <c r="BNW16" s="46"/>
      <c r="BNX16" s="46"/>
      <c r="BNY16" s="46"/>
      <c r="BNZ16" s="46"/>
      <c r="BOA16" s="46"/>
      <c r="BOB16" s="46"/>
      <c r="BOC16" s="46"/>
      <c r="BOD16" s="46"/>
      <c r="BOE16" s="46"/>
      <c r="BOF16" s="46"/>
      <c r="BOG16" s="46"/>
      <c r="BOH16" s="46"/>
      <c r="BOI16" s="46"/>
      <c r="BOJ16" s="46"/>
      <c r="BOK16" s="46"/>
      <c r="BOL16" s="46"/>
      <c r="BOM16" s="46"/>
      <c r="BON16" s="46"/>
      <c r="BOO16" s="46"/>
      <c r="BOP16" s="46"/>
      <c r="BOQ16" s="46"/>
      <c r="BOR16" s="46"/>
      <c r="BOS16" s="46"/>
      <c r="BOT16" s="46"/>
      <c r="BOU16" s="46"/>
      <c r="BOV16" s="46"/>
      <c r="BOW16" s="46"/>
      <c r="BOX16" s="46"/>
      <c r="BOY16" s="46"/>
      <c r="BOZ16" s="46"/>
      <c r="BPA16" s="46"/>
      <c r="BPB16" s="46"/>
      <c r="BPC16" s="46"/>
      <c r="BPD16" s="46"/>
      <c r="BPE16" s="46"/>
      <c r="BPF16" s="46"/>
      <c r="BPG16" s="46"/>
      <c r="BPH16" s="46"/>
      <c r="BPI16" s="46"/>
      <c r="BPJ16" s="46"/>
      <c r="BPK16" s="46"/>
      <c r="BPL16" s="46"/>
      <c r="BPM16" s="46"/>
      <c r="BPN16" s="46"/>
      <c r="BPO16" s="46"/>
      <c r="BPP16" s="46"/>
      <c r="BPQ16" s="46"/>
      <c r="BPR16" s="46"/>
      <c r="BPS16" s="46"/>
      <c r="BPT16" s="46"/>
      <c r="BPU16" s="46"/>
      <c r="BPV16" s="46"/>
      <c r="BPW16" s="46"/>
      <c r="BPX16" s="46"/>
      <c r="BPY16" s="46"/>
      <c r="BPZ16" s="46"/>
      <c r="BQA16" s="46"/>
      <c r="BQB16" s="46"/>
      <c r="BQC16" s="46"/>
      <c r="BQD16" s="46"/>
      <c r="BQE16" s="46"/>
      <c r="BQF16" s="46"/>
      <c r="BQG16" s="46"/>
      <c r="BQH16" s="46"/>
      <c r="BQI16" s="46"/>
      <c r="BQJ16" s="46"/>
      <c r="BQK16" s="46"/>
      <c r="BQL16" s="46"/>
      <c r="BQM16" s="46"/>
      <c r="BQN16" s="46"/>
      <c r="BQO16" s="46"/>
      <c r="BQP16" s="46"/>
      <c r="BQQ16" s="46"/>
      <c r="BQR16" s="46"/>
      <c r="BQS16" s="46"/>
      <c r="BQT16" s="46"/>
      <c r="BQU16" s="46"/>
      <c r="BQV16" s="46"/>
      <c r="BQW16" s="46"/>
      <c r="BQX16" s="46"/>
      <c r="BQY16" s="46"/>
      <c r="BQZ16" s="46"/>
      <c r="BRA16" s="46"/>
      <c r="BRB16" s="46"/>
      <c r="BRC16" s="46"/>
      <c r="BRD16" s="46"/>
      <c r="BRE16" s="46"/>
      <c r="BRF16" s="46"/>
      <c r="BRG16" s="46"/>
      <c r="BRH16" s="46"/>
      <c r="BRI16" s="46"/>
      <c r="BRJ16" s="46"/>
      <c r="BRK16" s="46"/>
      <c r="BRL16" s="46"/>
      <c r="BRM16" s="46"/>
      <c r="BRN16" s="46"/>
      <c r="BRO16" s="46"/>
      <c r="BRP16" s="46"/>
      <c r="BRQ16" s="46"/>
      <c r="BRR16" s="46"/>
      <c r="BRS16" s="46"/>
      <c r="BRT16" s="46"/>
      <c r="BRU16" s="46"/>
      <c r="BRV16" s="46"/>
      <c r="BRW16" s="46"/>
      <c r="BRX16" s="46"/>
      <c r="BRY16" s="46"/>
      <c r="BRZ16" s="46"/>
      <c r="BSA16" s="46"/>
      <c r="BSB16" s="46"/>
      <c r="BSC16" s="46"/>
      <c r="BSD16" s="46"/>
      <c r="BSE16" s="46"/>
      <c r="BSF16" s="46"/>
      <c r="BSG16" s="46"/>
      <c r="BSH16" s="46"/>
      <c r="BSI16" s="46"/>
      <c r="BSJ16" s="46"/>
      <c r="BSK16" s="46"/>
      <c r="BSL16" s="46"/>
      <c r="BSM16" s="46"/>
      <c r="BSN16" s="46"/>
      <c r="BSO16" s="46"/>
      <c r="BSP16" s="46"/>
      <c r="BSQ16" s="46"/>
      <c r="BSR16" s="46"/>
      <c r="BSS16" s="46"/>
      <c r="BST16" s="46"/>
      <c r="BSU16" s="46"/>
      <c r="BSV16" s="46"/>
      <c r="BSW16" s="46"/>
      <c r="BSX16" s="46"/>
      <c r="BSY16" s="46"/>
      <c r="BSZ16" s="46"/>
      <c r="BTA16" s="46"/>
      <c r="BTB16" s="46"/>
      <c r="BTC16" s="46"/>
      <c r="BTD16" s="46"/>
      <c r="BTE16" s="46"/>
      <c r="BTF16" s="46"/>
      <c r="BTG16" s="46"/>
      <c r="BTH16" s="46"/>
      <c r="BTI16" s="46"/>
      <c r="BTJ16" s="46"/>
      <c r="BTK16" s="46"/>
      <c r="BTL16" s="46"/>
      <c r="BTM16" s="46"/>
      <c r="BTN16" s="46"/>
      <c r="BTO16" s="46"/>
      <c r="BTP16" s="46"/>
      <c r="BTQ16" s="46"/>
      <c r="BTR16" s="46"/>
      <c r="BTS16" s="46"/>
      <c r="BTT16" s="46"/>
      <c r="BTU16" s="46"/>
      <c r="BTV16" s="46"/>
      <c r="BTW16" s="46"/>
      <c r="BTX16" s="46"/>
      <c r="BTY16" s="46"/>
      <c r="BTZ16" s="46"/>
      <c r="BUA16" s="46"/>
      <c r="BUB16" s="46"/>
      <c r="BUC16" s="46"/>
      <c r="BUD16" s="46"/>
      <c r="BUE16" s="46"/>
      <c r="BUF16" s="46"/>
      <c r="BUG16" s="46"/>
      <c r="BUH16" s="46"/>
      <c r="BUI16" s="46"/>
      <c r="BUJ16" s="46"/>
      <c r="BUK16" s="46"/>
      <c r="BUL16" s="46"/>
      <c r="BUM16" s="46"/>
      <c r="BUN16" s="46"/>
      <c r="BUO16" s="46"/>
      <c r="BUP16" s="46"/>
      <c r="BUQ16" s="46"/>
      <c r="BUR16" s="46"/>
      <c r="BUS16" s="46"/>
      <c r="BUT16" s="46"/>
      <c r="BUU16" s="46"/>
      <c r="BUV16" s="46"/>
      <c r="BUW16" s="46"/>
      <c r="BUX16" s="46"/>
      <c r="BUY16" s="46"/>
      <c r="BUZ16" s="46"/>
      <c r="BVA16" s="46"/>
      <c r="BVB16" s="46"/>
      <c r="BVC16" s="46"/>
      <c r="BVD16" s="46"/>
      <c r="BVE16" s="46"/>
      <c r="BVF16" s="46"/>
      <c r="BVG16" s="46"/>
      <c r="BVH16" s="46"/>
      <c r="BVI16" s="46"/>
      <c r="BVJ16" s="46"/>
      <c r="BVK16" s="46"/>
      <c r="BVL16" s="46"/>
      <c r="BVM16" s="46"/>
      <c r="BVN16" s="46"/>
      <c r="BVO16" s="46"/>
      <c r="BVP16" s="46"/>
      <c r="BVQ16" s="46"/>
      <c r="BVR16" s="46"/>
      <c r="BVS16" s="46"/>
      <c r="BVT16" s="46"/>
      <c r="BVU16" s="46"/>
      <c r="BVV16" s="46"/>
      <c r="BVW16" s="46"/>
      <c r="BVX16" s="46"/>
      <c r="BVY16" s="46"/>
      <c r="BVZ16" s="46"/>
      <c r="BWA16" s="46"/>
      <c r="BWB16" s="46"/>
      <c r="BWC16" s="46"/>
      <c r="BWD16" s="46"/>
      <c r="BWE16" s="46"/>
      <c r="BWF16" s="46"/>
      <c r="BWG16" s="46"/>
      <c r="BWH16" s="46"/>
      <c r="BWI16" s="46"/>
      <c r="BWJ16" s="46"/>
      <c r="BWK16" s="46"/>
      <c r="BWL16" s="46"/>
      <c r="BWM16" s="46"/>
      <c r="BWN16" s="46"/>
      <c r="BWO16" s="46"/>
      <c r="BWP16" s="46"/>
      <c r="BWQ16" s="46"/>
      <c r="BWR16" s="46"/>
      <c r="BWS16" s="46"/>
      <c r="BWT16" s="46"/>
      <c r="BWU16" s="46"/>
      <c r="BWV16" s="46"/>
      <c r="BWW16" s="46"/>
      <c r="BWX16" s="46"/>
      <c r="BWY16" s="46"/>
      <c r="BWZ16" s="46"/>
      <c r="BXA16" s="46"/>
      <c r="BXB16" s="46"/>
      <c r="BXC16" s="46"/>
      <c r="BXD16" s="46"/>
      <c r="BXE16" s="46"/>
      <c r="BXF16" s="46"/>
      <c r="BXG16" s="46"/>
      <c r="BXH16" s="46"/>
      <c r="BXI16" s="46"/>
      <c r="BXJ16" s="46"/>
      <c r="BXK16" s="46"/>
      <c r="BXL16" s="46"/>
      <c r="BXM16" s="46"/>
      <c r="BXN16" s="46"/>
      <c r="BXO16" s="46"/>
      <c r="BXP16" s="46"/>
      <c r="BXQ16" s="46"/>
      <c r="BXR16" s="46"/>
      <c r="BXS16" s="46"/>
      <c r="BXT16" s="46"/>
      <c r="BXU16" s="46"/>
      <c r="BXV16" s="46"/>
      <c r="BXW16" s="46"/>
      <c r="BXX16" s="46"/>
      <c r="BXY16" s="46"/>
      <c r="BXZ16" s="46"/>
      <c r="BYA16" s="46"/>
      <c r="BYB16" s="46"/>
      <c r="BYC16" s="46"/>
      <c r="BYD16" s="46"/>
      <c r="BYE16" s="46"/>
      <c r="BYF16" s="46"/>
      <c r="BYG16" s="46"/>
      <c r="BYH16" s="46"/>
      <c r="BYI16" s="46"/>
      <c r="BYJ16" s="46"/>
      <c r="BYK16" s="46"/>
      <c r="BYL16" s="46"/>
      <c r="BYM16" s="46"/>
      <c r="BYN16" s="46"/>
      <c r="BYO16" s="46"/>
      <c r="BYP16" s="46"/>
      <c r="BYQ16" s="46"/>
      <c r="BYR16" s="46"/>
      <c r="BYS16" s="46"/>
      <c r="BYT16" s="46"/>
      <c r="BYU16" s="46"/>
      <c r="BYV16" s="46"/>
      <c r="BYW16" s="46"/>
      <c r="BYX16" s="46"/>
      <c r="BYY16" s="46"/>
      <c r="BYZ16" s="46"/>
      <c r="BZA16" s="46"/>
      <c r="BZB16" s="46"/>
      <c r="BZC16" s="46"/>
      <c r="BZD16" s="46"/>
      <c r="BZE16" s="46"/>
      <c r="BZF16" s="46"/>
      <c r="BZG16" s="46"/>
      <c r="BZH16" s="46"/>
      <c r="BZI16" s="46"/>
      <c r="BZJ16" s="46"/>
      <c r="BZK16" s="46"/>
      <c r="BZL16" s="46"/>
      <c r="BZM16" s="46"/>
      <c r="BZN16" s="46"/>
      <c r="BZO16" s="46"/>
      <c r="BZP16" s="46"/>
      <c r="BZQ16" s="46"/>
      <c r="BZR16" s="46"/>
      <c r="BZS16" s="46"/>
      <c r="BZT16" s="46"/>
      <c r="BZU16" s="46"/>
      <c r="BZV16" s="46"/>
      <c r="BZW16" s="46"/>
      <c r="BZX16" s="46"/>
      <c r="BZY16" s="46"/>
      <c r="BZZ16" s="46"/>
      <c r="CAA16" s="46"/>
      <c r="CAB16" s="46"/>
      <c r="CAC16" s="46"/>
      <c r="CAD16" s="46"/>
      <c r="CAE16" s="46"/>
      <c r="CAF16" s="46"/>
      <c r="CAG16" s="46"/>
      <c r="CAH16" s="46"/>
      <c r="CAI16" s="46"/>
      <c r="CAJ16" s="46"/>
      <c r="CAK16" s="46"/>
      <c r="CAL16" s="46"/>
      <c r="CAM16" s="46"/>
      <c r="CAN16" s="46"/>
      <c r="CAO16" s="46"/>
      <c r="CAP16" s="46"/>
      <c r="CAQ16" s="46"/>
      <c r="CAR16" s="46"/>
      <c r="CAS16" s="46"/>
      <c r="CAT16" s="46"/>
      <c r="CAU16" s="46"/>
      <c r="CAV16" s="46"/>
      <c r="CAW16" s="46"/>
      <c r="CAX16" s="46"/>
      <c r="CAY16" s="46"/>
      <c r="CAZ16" s="46"/>
      <c r="CBA16" s="46"/>
      <c r="CBB16" s="46"/>
      <c r="CBC16" s="46"/>
      <c r="CBD16" s="46"/>
      <c r="CBE16" s="46"/>
      <c r="CBF16" s="46"/>
      <c r="CBG16" s="46"/>
      <c r="CBH16" s="46"/>
      <c r="CBI16" s="46"/>
      <c r="CBJ16" s="46"/>
      <c r="CBK16" s="46"/>
      <c r="CBL16" s="46"/>
      <c r="CBM16" s="46"/>
      <c r="CBN16" s="46"/>
      <c r="CBO16" s="46"/>
      <c r="CBP16" s="46"/>
      <c r="CBQ16" s="46"/>
      <c r="CBR16" s="46"/>
      <c r="CBS16" s="46"/>
      <c r="CBT16" s="46"/>
      <c r="CBU16" s="46"/>
      <c r="CBV16" s="46"/>
      <c r="CBW16" s="46"/>
      <c r="CBX16" s="46"/>
      <c r="CBY16" s="46"/>
      <c r="CBZ16" s="46"/>
      <c r="CCA16" s="46"/>
      <c r="CCB16" s="46"/>
      <c r="CCC16" s="46"/>
      <c r="CCD16" s="46"/>
      <c r="CCE16" s="46"/>
      <c r="CCF16" s="46"/>
      <c r="CCG16" s="46"/>
      <c r="CCH16" s="46"/>
      <c r="CCI16" s="46"/>
      <c r="CCJ16" s="46"/>
      <c r="CCK16" s="46"/>
      <c r="CCL16" s="46"/>
      <c r="CCM16" s="46"/>
      <c r="CCN16" s="46"/>
      <c r="CCO16" s="46"/>
      <c r="CCP16" s="46"/>
      <c r="CCQ16" s="46"/>
      <c r="CCR16" s="46"/>
      <c r="CCS16" s="46"/>
      <c r="CCT16" s="46"/>
      <c r="CCU16" s="46"/>
      <c r="CCV16" s="46"/>
      <c r="CCW16" s="46"/>
      <c r="CCX16" s="46"/>
      <c r="CCY16" s="46"/>
      <c r="CCZ16" s="46"/>
      <c r="CDA16" s="46"/>
      <c r="CDB16" s="46"/>
      <c r="CDC16" s="46"/>
      <c r="CDD16" s="46"/>
      <c r="CDE16" s="46"/>
      <c r="CDF16" s="46"/>
      <c r="CDG16" s="46"/>
      <c r="CDH16" s="46"/>
      <c r="CDI16" s="46"/>
      <c r="CDJ16" s="46"/>
      <c r="CDK16" s="46"/>
      <c r="CDL16" s="46"/>
      <c r="CDM16" s="46"/>
      <c r="CDN16" s="46"/>
      <c r="CDO16" s="46"/>
      <c r="CDP16" s="46"/>
      <c r="CDQ16" s="46"/>
      <c r="CDR16" s="46"/>
      <c r="CDS16" s="46"/>
      <c r="CDT16" s="46"/>
      <c r="CDU16" s="46"/>
      <c r="CDV16" s="46"/>
      <c r="CDW16" s="46"/>
      <c r="CDX16" s="46"/>
      <c r="CDY16" s="46"/>
      <c r="CDZ16" s="46"/>
      <c r="CEA16" s="46"/>
      <c r="CEB16" s="46"/>
      <c r="CEC16" s="46"/>
      <c r="CED16" s="46"/>
      <c r="CEE16" s="46"/>
      <c r="CEF16" s="46"/>
      <c r="CEG16" s="46"/>
      <c r="CEH16" s="46"/>
      <c r="CEI16" s="46"/>
      <c r="CEJ16" s="46"/>
      <c r="CEK16" s="46"/>
      <c r="CEL16" s="46"/>
      <c r="CEM16" s="46"/>
      <c r="CEN16" s="46"/>
      <c r="CEO16" s="46"/>
      <c r="CEP16" s="46"/>
      <c r="CEQ16" s="46"/>
      <c r="CER16" s="46"/>
      <c r="CES16" s="46"/>
      <c r="CET16" s="46"/>
      <c r="CEU16" s="46"/>
      <c r="CEV16" s="46"/>
      <c r="CEW16" s="46"/>
      <c r="CEX16" s="46"/>
      <c r="CEY16" s="46"/>
      <c r="CEZ16" s="46"/>
      <c r="CFA16" s="46"/>
      <c r="CFB16" s="46"/>
      <c r="CFC16" s="46"/>
      <c r="CFD16" s="46"/>
      <c r="CFE16" s="46"/>
      <c r="CFF16" s="46"/>
      <c r="CFG16" s="46"/>
      <c r="CFH16" s="46"/>
      <c r="CFI16" s="46"/>
      <c r="CFJ16" s="46"/>
      <c r="CFK16" s="46"/>
      <c r="CFL16" s="46"/>
      <c r="CFM16" s="46"/>
      <c r="CFN16" s="46"/>
      <c r="CFO16" s="46"/>
      <c r="CFP16" s="46"/>
      <c r="CFQ16" s="46"/>
      <c r="CFR16" s="46"/>
      <c r="CFS16" s="46"/>
      <c r="CFT16" s="46"/>
      <c r="CFU16" s="46"/>
      <c r="CFV16" s="46"/>
      <c r="CFW16" s="46"/>
      <c r="CFX16" s="46"/>
      <c r="CFY16" s="46"/>
      <c r="CFZ16" s="46"/>
      <c r="CGA16" s="46"/>
      <c r="CGB16" s="46"/>
      <c r="CGC16" s="46"/>
      <c r="CGD16" s="46"/>
      <c r="CGE16" s="46"/>
      <c r="CGF16" s="46"/>
      <c r="CGG16" s="46"/>
      <c r="CGH16" s="46"/>
      <c r="CGI16" s="46"/>
      <c r="CGJ16" s="46"/>
      <c r="CGK16" s="46"/>
      <c r="CGL16" s="46"/>
      <c r="CGM16" s="46"/>
      <c r="CGN16" s="46"/>
      <c r="CGO16" s="46"/>
      <c r="CGP16" s="46"/>
      <c r="CGQ16" s="46"/>
      <c r="CGR16" s="46"/>
      <c r="CGS16" s="46"/>
      <c r="CGT16" s="46"/>
      <c r="CGU16" s="46"/>
      <c r="CGV16" s="46"/>
      <c r="CGW16" s="46"/>
      <c r="CGX16" s="46"/>
      <c r="CGY16" s="46"/>
      <c r="CGZ16" s="46"/>
      <c r="CHA16" s="46"/>
      <c r="CHB16" s="46"/>
      <c r="CHC16" s="46"/>
      <c r="CHD16" s="46"/>
      <c r="CHE16" s="46"/>
      <c r="CHF16" s="46"/>
      <c r="CHG16" s="46"/>
      <c r="CHH16" s="46"/>
      <c r="CHI16" s="46"/>
      <c r="CHJ16" s="46"/>
      <c r="CHK16" s="46"/>
      <c r="CHL16" s="46"/>
      <c r="CHM16" s="46"/>
      <c r="CHN16" s="46"/>
      <c r="CHO16" s="46"/>
      <c r="CHP16" s="46"/>
      <c r="CHQ16" s="46"/>
      <c r="CHR16" s="46"/>
      <c r="CHS16" s="46"/>
      <c r="CHT16" s="46"/>
      <c r="CHU16" s="46"/>
      <c r="CHV16" s="46"/>
      <c r="CHW16" s="46"/>
      <c r="CHX16" s="46"/>
      <c r="CHY16" s="46"/>
      <c r="CHZ16" s="46"/>
      <c r="CIA16" s="46"/>
      <c r="CIB16" s="46"/>
      <c r="CIC16" s="46"/>
      <c r="CID16" s="46"/>
      <c r="CIE16" s="46"/>
      <c r="CIF16" s="46"/>
      <c r="CIG16" s="46"/>
      <c r="CIH16" s="46"/>
      <c r="CII16" s="46"/>
      <c r="CIJ16" s="46"/>
      <c r="CIK16" s="46"/>
      <c r="CIL16" s="46"/>
      <c r="CIM16" s="46"/>
      <c r="CIN16" s="46"/>
      <c r="CIO16" s="46"/>
      <c r="CIP16" s="46"/>
      <c r="CIQ16" s="46"/>
      <c r="CIR16" s="46"/>
      <c r="CIS16" s="46"/>
      <c r="CIT16" s="46"/>
      <c r="CIU16" s="46"/>
      <c r="CIV16" s="46"/>
      <c r="CIW16" s="46"/>
      <c r="CIX16" s="46"/>
      <c r="CIY16" s="46"/>
      <c r="CIZ16" s="46"/>
      <c r="CJA16" s="46"/>
      <c r="CJB16" s="46"/>
      <c r="CJC16" s="46"/>
      <c r="CJD16" s="46"/>
      <c r="CJE16" s="46"/>
      <c r="CJF16" s="46"/>
      <c r="CJG16" s="46"/>
      <c r="CJH16" s="46"/>
      <c r="CJI16" s="46"/>
      <c r="CJJ16" s="46"/>
      <c r="CJK16" s="46"/>
      <c r="CJL16" s="46"/>
      <c r="CJM16" s="46"/>
      <c r="CJN16" s="46"/>
      <c r="CJO16" s="46"/>
      <c r="CJP16" s="46"/>
      <c r="CJQ16" s="46"/>
      <c r="CJR16" s="46"/>
      <c r="CJS16" s="46"/>
      <c r="CJT16" s="46"/>
      <c r="CJU16" s="46"/>
      <c r="CJV16" s="46"/>
      <c r="CJW16" s="46"/>
      <c r="CJX16" s="46"/>
      <c r="CJY16" s="46"/>
      <c r="CJZ16" s="46"/>
      <c r="CKA16" s="46"/>
      <c r="CKB16" s="46"/>
      <c r="CKC16" s="46"/>
      <c r="CKD16" s="46"/>
      <c r="CKE16" s="46"/>
    </row>
    <row r="17" s="47" customFormat="1" ht="18.75" spans="1:2319">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c r="IX17" s="46"/>
      <c r="IY17" s="46"/>
      <c r="IZ17" s="46"/>
      <c r="JA17" s="46"/>
      <c r="JB17" s="46"/>
      <c r="JC17" s="46"/>
      <c r="JD17" s="46"/>
      <c r="JE17" s="46"/>
      <c r="JF17" s="46"/>
      <c r="JG17" s="46"/>
      <c r="JH17" s="46"/>
      <c r="JI17" s="46"/>
      <c r="JJ17" s="46"/>
      <c r="JK17" s="46"/>
      <c r="JL17" s="46"/>
      <c r="JM17" s="46"/>
      <c r="JN17" s="46"/>
      <c r="JO17" s="46"/>
      <c r="JP17" s="46"/>
      <c r="JQ17" s="46"/>
      <c r="JR17" s="46"/>
      <c r="JS17" s="46"/>
      <c r="JT17" s="46"/>
      <c r="JU17" s="46"/>
      <c r="JV17" s="46"/>
      <c r="JW17" s="46"/>
      <c r="JX17" s="46"/>
      <c r="JY17" s="46"/>
      <c r="JZ17" s="46"/>
      <c r="KA17" s="46"/>
      <c r="KB17" s="46"/>
      <c r="KC17" s="46"/>
      <c r="KD17" s="46"/>
      <c r="KE17" s="46"/>
      <c r="KF17" s="46"/>
      <c r="KG17" s="46"/>
      <c r="KH17" s="46"/>
      <c r="KI17" s="46"/>
      <c r="KJ17" s="46"/>
      <c r="KK17" s="46"/>
      <c r="KL17" s="46"/>
      <c r="KM17" s="46"/>
      <c r="KN17" s="46"/>
      <c r="KO17" s="46"/>
      <c r="KP17" s="46"/>
      <c r="KQ17" s="46"/>
      <c r="KR17" s="46"/>
      <c r="KS17" s="46"/>
      <c r="KT17" s="46"/>
      <c r="KU17" s="46"/>
      <c r="KV17" s="46"/>
      <c r="KW17" s="46"/>
      <c r="KX17" s="46"/>
      <c r="KY17" s="46"/>
      <c r="KZ17" s="46"/>
      <c r="LA17" s="46"/>
      <c r="LB17" s="46"/>
      <c r="LC17" s="46"/>
      <c r="LD17" s="46"/>
      <c r="LE17" s="46"/>
      <c r="LF17" s="46"/>
      <c r="LG17" s="46"/>
      <c r="LH17" s="46"/>
      <c r="LI17" s="46"/>
      <c r="LJ17" s="46"/>
      <c r="LK17" s="46"/>
      <c r="LL17" s="46"/>
      <c r="LM17" s="46"/>
      <c r="LN17" s="46"/>
      <c r="LO17" s="46"/>
      <c r="LP17" s="46"/>
      <c r="LQ17" s="46"/>
      <c r="LR17" s="46"/>
      <c r="LS17" s="46"/>
      <c r="LT17" s="46"/>
      <c r="LU17" s="46"/>
      <c r="LV17" s="46"/>
      <c r="LW17" s="46"/>
      <c r="LX17" s="46"/>
      <c r="LY17" s="46"/>
      <c r="LZ17" s="46"/>
      <c r="MA17" s="46"/>
      <c r="MB17" s="46"/>
      <c r="MC17" s="46"/>
      <c r="MD17" s="46"/>
      <c r="ME17" s="46"/>
      <c r="MF17" s="46"/>
      <c r="MG17" s="46"/>
      <c r="MH17" s="46"/>
      <c r="MI17" s="46"/>
      <c r="MJ17" s="46"/>
      <c r="MK17" s="46"/>
      <c r="ML17" s="46"/>
      <c r="MM17" s="46"/>
      <c r="MN17" s="46"/>
      <c r="MO17" s="46"/>
      <c r="MP17" s="46"/>
      <c r="MQ17" s="46"/>
      <c r="MR17" s="46"/>
      <c r="MS17" s="46"/>
      <c r="MT17" s="46"/>
      <c r="MU17" s="46"/>
      <c r="MV17" s="46"/>
      <c r="MW17" s="46"/>
      <c r="MX17" s="46"/>
      <c r="MY17" s="46"/>
      <c r="MZ17" s="46"/>
      <c r="NA17" s="46"/>
      <c r="NB17" s="46"/>
      <c r="NC17" s="46"/>
      <c r="ND17" s="46"/>
      <c r="NE17" s="46"/>
      <c r="NF17" s="46"/>
      <c r="NG17" s="46"/>
      <c r="NH17" s="46"/>
      <c r="NI17" s="46"/>
      <c r="NJ17" s="46"/>
      <c r="NK17" s="46"/>
      <c r="NL17" s="46"/>
      <c r="NM17" s="46"/>
      <c r="NN17" s="46"/>
      <c r="NO17" s="46"/>
      <c r="NP17" s="46"/>
      <c r="NQ17" s="46"/>
      <c r="NR17" s="46"/>
      <c r="NS17" s="46"/>
      <c r="NT17" s="46"/>
      <c r="NU17" s="46"/>
      <c r="NV17" s="46"/>
      <c r="NW17" s="46"/>
      <c r="NX17" s="46"/>
      <c r="NY17" s="46"/>
      <c r="NZ17" s="46"/>
      <c r="OA17" s="46"/>
      <c r="OB17" s="46"/>
      <c r="OC17" s="46"/>
      <c r="OD17" s="46"/>
      <c r="OE17" s="46"/>
      <c r="OF17" s="46"/>
      <c r="OG17" s="46"/>
      <c r="OH17" s="46"/>
      <c r="OI17" s="46"/>
      <c r="OJ17" s="46"/>
      <c r="OK17" s="46"/>
      <c r="OL17" s="46"/>
      <c r="OM17" s="46"/>
      <c r="ON17" s="46"/>
      <c r="OO17" s="46"/>
      <c r="OP17" s="46"/>
      <c r="OQ17" s="46"/>
      <c r="OR17" s="46"/>
      <c r="OS17" s="46"/>
      <c r="OT17" s="46"/>
      <c r="OU17" s="46"/>
      <c r="OV17" s="46"/>
      <c r="OW17" s="46"/>
      <c r="OX17" s="46"/>
      <c r="OY17" s="46"/>
      <c r="OZ17" s="46"/>
      <c r="PA17" s="46"/>
      <c r="PB17" s="46"/>
      <c r="PC17" s="46"/>
      <c r="PD17" s="46"/>
      <c r="PE17" s="46"/>
      <c r="PF17" s="46"/>
      <c r="PG17" s="46"/>
      <c r="PH17" s="46"/>
      <c r="PI17" s="46"/>
      <c r="PJ17" s="46"/>
      <c r="PK17" s="46"/>
      <c r="PL17" s="46"/>
      <c r="PM17" s="46"/>
      <c r="PN17" s="46"/>
      <c r="PO17" s="46"/>
      <c r="PP17" s="46"/>
      <c r="PQ17" s="46"/>
      <c r="PR17" s="46"/>
      <c r="PS17" s="46"/>
      <c r="PT17" s="46"/>
      <c r="PU17" s="46"/>
      <c r="PV17" s="46"/>
      <c r="PW17" s="46"/>
      <c r="PX17" s="46"/>
      <c r="PY17" s="46"/>
      <c r="PZ17" s="46"/>
      <c r="QA17" s="46"/>
      <c r="QB17" s="46"/>
      <c r="QC17" s="46"/>
      <c r="QD17" s="46"/>
      <c r="QE17" s="46"/>
      <c r="QF17" s="46"/>
      <c r="QG17" s="46"/>
      <c r="QH17" s="46"/>
      <c r="QI17" s="46"/>
      <c r="QJ17" s="46"/>
      <c r="QK17" s="46"/>
      <c r="QL17" s="46"/>
      <c r="QM17" s="46"/>
      <c r="QN17" s="46"/>
      <c r="QO17" s="46"/>
      <c r="QP17" s="46"/>
      <c r="QQ17" s="46"/>
      <c r="QR17" s="46"/>
      <c r="QS17" s="46"/>
      <c r="QT17" s="46"/>
      <c r="QU17" s="46"/>
      <c r="QV17" s="46"/>
      <c r="QW17" s="46"/>
      <c r="QX17" s="46"/>
      <c r="QY17" s="46"/>
      <c r="QZ17" s="46"/>
      <c r="RA17" s="46"/>
      <c r="RB17" s="46"/>
      <c r="RC17" s="46"/>
      <c r="RD17" s="46"/>
      <c r="RE17" s="46"/>
      <c r="RF17" s="46"/>
      <c r="RG17" s="46"/>
      <c r="RH17" s="46"/>
      <c r="RI17" s="46"/>
      <c r="RJ17" s="46"/>
      <c r="RK17" s="46"/>
      <c r="RL17" s="46"/>
      <c r="RM17" s="46"/>
      <c r="RN17" s="46"/>
      <c r="RO17" s="46"/>
      <c r="RP17" s="46"/>
      <c r="RQ17" s="46"/>
      <c r="RR17" s="46"/>
      <c r="RS17" s="46"/>
      <c r="RT17" s="46"/>
      <c r="RU17" s="46"/>
      <c r="RV17" s="46"/>
      <c r="RW17" s="46"/>
      <c r="RX17" s="46"/>
      <c r="RY17" s="46"/>
      <c r="RZ17" s="46"/>
      <c r="SA17" s="46"/>
      <c r="SB17" s="46"/>
      <c r="SC17" s="46"/>
      <c r="SD17" s="46"/>
      <c r="SE17" s="46"/>
      <c r="SF17" s="46"/>
      <c r="SG17" s="46"/>
      <c r="SH17" s="46"/>
      <c r="SI17" s="46"/>
      <c r="SJ17" s="46"/>
      <c r="SK17" s="46"/>
      <c r="SL17" s="46"/>
      <c r="SM17" s="46"/>
      <c r="SN17" s="46"/>
      <c r="SO17" s="46"/>
      <c r="SP17" s="46"/>
      <c r="SQ17" s="46"/>
      <c r="SR17" s="46"/>
      <c r="SS17" s="46"/>
      <c r="ST17" s="46"/>
      <c r="SU17" s="46"/>
      <c r="SV17" s="46"/>
      <c r="SW17" s="46"/>
      <c r="SX17" s="46"/>
      <c r="SY17" s="46"/>
      <c r="SZ17" s="46"/>
      <c r="TA17" s="46"/>
      <c r="TB17" s="46"/>
      <c r="TC17" s="46"/>
      <c r="TD17" s="46"/>
      <c r="TE17" s="46"/>
      <c r="TF17" s="46"/>
      <c r="TG17" s="46"/>
      <c r="TH17" s="46"/>
      <c r="TI17" s="46"/>
      <c r="TJ17" s="46"/>
      <c r="TK17" s="46"/>
      <c r="TL17" s="46"/>
      <c r="TM17" s="46"/>
      <c r="TN17" s="46"/>
      <c r="TO17" s="46"/>
      <c r="TP17" s="46"/>
      <c r="TQ17" s="46"/>
      <c r="TR17" s="46"/>
      <c r="TS17" s="46"/>
      <c r="TT17" s="46"/>
      <c r="TU17" s="46"/>
      <c r="TV17" s="46"/>
      <c r="TW17" s="46"/>
      <c r="TX17" s="46"/>
      <c r="TY17" s="46"/>
      <c r="TZ17" s="46"/>
      <c r="UA17" s="46"/>
      <c r="UB17" s="46"/>
      <c r="UC17" s="46"/>
      <c r="UD17" s="46"/>
      <c r="UE17" s="46"/>
      <c r="UF17" s="46"/>
      <c r="UG17" s="46"/>
      <c r="UH17" s="46"/>
      <c r="UI17" s="46"/>
      <c r="UJ17" s="46"/>
      <c r="UK17" s="46"/>
      <c r="UL17" s="46"/>
      <c r="UM17" s="46"/>
      <c r="UN17" s="46"/>
      <c r="UO17" s="46"/>
      <c r="UP17" s="46"/>
      <c r="UQ17" s="46"/>
      <c r="UR17" s="46"/>
      <c r="US17" s="46"/>
      <c r="UT17" s="46"/>
      <c r="UU17" s="46"/>
      <c r="UV17" s="46"/>
      <c r="UW17" s="46"/>
      <c r="UX17" s="46"/>
      <c r="UY17" s="46"/>
      <c r="UZ17" s="46"/>
      <c r="VA17" s="46"/>
      <c r="VB17" s="46"/>
      <c r="VC17" s="46"/>
      <c r="VD17" s="46"/>
      <c r="VE17" s="46"/>
      <c r="VF17" s="46"/>
      <c r="VG17" s="46"/>
      <c r="VH17" s="46"/>
      <c r="VI17" s="46"/>
      <c r="VJ17" s="46"/>
      <c r="VK17" s="46"/>
      <c r="VL17" s="46"/>
      <c r="VM17" s="46"/>
      <c r="VN17" s="46"/>
      <c r="VO17" s="46"/>
      <c r="VP17" s="46"/>
      <c r="VQ17" s="46"/>
      <c r="VR17" s="46"/>
      <c r="VS17" s="46"/>
      <c r="VT17" s="46"/>
      <c r="VU17" s="46"/>
      <c r="VV17" s="46"/>
      <c r="VW17" s="46"/>
      <c r="VX17" s="46"/>
      <c r="VY17" s="46"/>
      <c r="VZ17" s="46"/>
      <c r="WA17" s="46"/>
      <c r="WB17" s="46"/>
      <c r="WC17" s="46"/>
      <c r="WD17" s="46"/>
      <c r="WE17" s="46"/>
      <c r="WF17" s="46"/>
      <c r="WG17" s="46"/>
      <c r="WH17" s="46"/>
      <c r="WI17" s="46"/>
      <c r="WJ17" s="46"/>
      <c r="WK17" s="46"/>
      <c r="WL17" s="46"/>
      <c r="WM17" s="46"/>
      <c r="WN17" s="46"/>
      <c r="WO17" s="46"/>
      <c r="WP17" s="46"/>
      <c r="WQ17" s="46"/>
      <c r="WR17" s="46"/>
      <c r="WS17" s="46"/>
      <c r="WT17" s="46"/>
      <c r="WU17" s="46"/>
      <c r="WV17" s="46"/>
      <c r="WW17" s="46"/>
      <c r="WX17" s="46"/>
      <c r="WY17" s="46"/>
      <c r="WZ17" s="46"/>
      <c r="XA17" s="46"/>
      <c r="XB17" s="46"/>
      <c r="XC17" s="46"/>
      <c r="XD17" s="46"/>
      <c r="XE17" s="46"/>
      <c r="XF17" s="46"/>
      <c r="XG17" s="46"/>
      <c r="XH17" s="46"/>
      <c r="XI17" s="46"/>
      <c r="XJ17" s="46"/>
      <c r="XK17" s="46"/>
      <c r="XL17" s="46"/>
      <c r="XM17" s="46"/>
      <c r="XN17" s="46"/>
      <c r="XO17" s="46"/>
      <c r="XP17" s="46"/>
      <c r="XQ17" s="46"/>
      <c r="XR17" s="46"/>
      <c r="XS17" s="46"/>
      <c r="XT17" s="46"/>
      <c r="XU17" s="46"/>
      <c r="XV17" s="46"/>
      <c r="XW17" s="46"/>
      <c r="XX17" s="46"/>
      <c r="XY17" s="46"/>
      <c r="XZ17" s="46"/>
      <c r="YA17" s="46"/>
      <c r="YB17" s="46"/>
      <c r="YC17" s="46"/>
      <c r="YD17" s="46"/>
      <c r="YE17" s="46"/>
      <c r="YF17" s="46"/>
      <c r="YG17" s="46"/>
      <c r="YH17" s="46"/>
      <c r="YI17" s="46"/>
      <c r="YJ17" s="46"/>
      <c r="YK17" s="46"/>
      <c r="YL17" s="46"/>
      <c r="YM17" s="46"/>
      <c r="YN17" s="46"/>
      <c r="YO17" s="46"/>
      <c r="YP17" s="46"/>
      <c r="YQ17" s="46"/>
      <c r="YR17" s="46"/>
      <c r="YS17" s="46"/>
      <c r="YT17" s="46"/>
      <c r="YU17" s="46"/>
      <c r="YV17" s="46"/>
      <c r="YW17" s="46"/>
      <c r="YX17" s="46"/>
      <c r="YY17" s="46"/>
      <c r="YZ17" s="46"/>
      <c r="ZA17" s="46"/>
      <c r="ZB17" s="46"/>
      <c r="ZC17" s="46"/>
      <c r="ZD17" s="46"/>
      <c r="ZE17" s="46"/>
      <c r="ZF17" s="46"/>
      <c r="ZG17" s="46"/>
      <c r="ZH17" s="46"/>
      <c r="ZI17" s="46"/>
      <c r="ZJ17" s="46"/>
      <c r="ZK17" s="46"/>
      <c r="ZL17" s="46"/>
      <c r="ZM17" s="46"/>
      <c r="ZN17" s="46"/>
      <c r="ZO17" s="46"/>
      <c r="ZP17" s="46"/>
      <c r="ZQ17" s="46"/>
      <c r="ZR17" s="46"/>
      <c r="ZS17" s="46"/>
      <c r="ZT17" s="46"/>
      <c r="ZU17" s="46"/>
      <c r="ZV17" s="46"/>
      <c r="ZW17" s="46"/>
      <c r="ZX17" s="46"/>
      <c r="ZY17" s="46"/>
      <c r="ZZ17" s="46"/>
      <c r="AAA17" s="46"/>
      <c r="AAB17" s="46"/>
      <c r="AAC17" s="46"/>
      <c r="AAD17" s="46"/>
      <c r="AAE17" s="46"/>
      <c r="AAF17" s="46"/>
      <c r="AAG17" s="46"/>
      <c r="AAH17" s="46"/>
      <c r="AAI17" s="46"/>
      <c r="AAJ17" s="46"/>
      <c r="AAK17" s="46"/>
      <c r="AAL17" s="46"/>
      <c r="AAM17" s="46"/>
      <c r="AAN17" s="46"/>
      <c r="AAO17" s="46"/>
      <c r="AAP17" s="46"/>
      <c r="AAQ17" s="46"/>
      <c r="AAR17" s="46"/>
      <c r="AAS17" s="46"/>
      <c r="AAT17" s="46"/>
      <c r="AAU17" s="46"/>
      <c r="AAV17" s="46"/>
      <c r="AAW17" s="46"/>
      <c r="AAX17" s="46"/>
      <c r="AAY17" s="46"/>
      <c r="AAZ17" s="46"/>
      <c r="ABA17" s="46"/>
      <c r="ABB17" s="46"/>
      <c r="ABC17" s="46"/>
      <c r="ABD17" s="46"/>
      <c r="ABE17" s="46"/>
      <c r="ABF17" s="46"/>
      <c r="ABG17" s="46"/>
      <c r="ABH17" s="46"/>
      <c r="ABI17" s="46"/>
      <c r="ABJ17" s="46"/>
      <c r="ABK17" s="46"/>
      <c r="ABL17" s="46"/>
      <c r="ABM17" s="46"/>
      <c r="ABN17" s="46"/>
      <c r="ABO17" s="46"/>
      <c r="ABP17" s="46"/>
      <c r="ABQ17" s="46"/>
      <c r="ABR17" s="46"/>
      <c r="ABS17" s="46"/>
      <c r="ABT17" s="46"/>
      <c r="ABU17" s="46"/>
      <c r="ABV17" s="46"/>
      <c r="ABW17" s="46"/>
      <c r="ABX17" s="46"/>
      <c r="ABY17" s="46"/>
      <c r="ABZ17" s="46"/>
      <c r="ACA17" s="46"/>
      <c r="ACB17" s="46"/>
      <c r="ACC17" s="46"/>
      <c r="ACD17" s="46"/>
      <c r="ACE17" s="46"/>
      <c r="ACF17" s="46"/>
      <c r="ACG17" s="46"/>
      <c r="ACH17" s="46"/>
      <c r="ACI17" s="46"/>
      <c r="ACJ17" s="46"/>
      <c r="ACK17" s="46"/>
      <c r="ACL17" s="46"/>
      <c r="ACM17" s="46"/>
      <c r="ACN17" s="46"/>
      <c r="ACO17" s="46"/>
      <c r="ACP17" s="46"/>
      <c r="ACQ17" s="46"/>
      <c r="ACR17" s="46"/>
      <c r="ACS17" s="46"/>
      <c r="ACT17" s="46"/>
      <c r="ACU17" s="46"/>
      <c r="ACV17" s="46"/>
      <c r="ACW17" s="46"/>
      <c r="ACX17" s="46"/>
      <c r="ACY17" s="46"/>
      <c r="ACZ17" s="46"/>
      <c r="ADA17" s="46"/>
      <c r="ADB17" s="46"/>
      <c r="ADC17" s="46"/>
      <c r="ADD17" s="46"/>
      <c r="ADE17" s="46"/>
      <c r="ADF17" s="46"/>
      <c r="ADG17" s="46"/>
      <c r="ADH17" s="46"/>
      <c r="ADI17" s="46"/>
      <c r="ADJ17" s="46"/>
      <c r="ADK17" s="46"/>
      <c r="ADL17" s="46"/>
      <c r="ADM17" s="46"/>
      <c r="ADN17" s="46"/>
      <c r="ADO17" s="46"/>
      <c r="ADP17" s="46"/>
      <c r="ADQ17" s="46"/>
      <c r="ADR17" s="46"/>
      <c r="ADS17" s="46"/>
      <c r="ADT17" s="46"/>
      <c r="ADU17" s="46"/>
      <c r="ADV17" s="46"/>
      <c r="ADW17" s="46"/>
      <c r="ADX17" s="46"/>
      <c r="ADY17" s="46"/>
      <c r="ADZ17" s="46"/>
      <c r="AEA17" s="46"/>
      <c r="AEB17" s="46"/>
      <c r="AEC17" s="46"/>
      <c r="AED17" s="46"/>
      <c r="AEE17" s="46"/>
      <c r="AEF17" s="46"/>
      <c r="AEG17" s="46"/>
      <c r="AEH17" s="46"/>
      <c r="AEI17" s="46"/>
      <c r="AEJ17" s="46"/>
      <c r="AEK17" s="46"/>
      <c r="AEL17" s="46"/>
      <c r="AEM17" s="46"/>
      <c r="AEN17" s="46"/>
      <c r="AEO17" s="46"/>
      <c r="AEP17" s="46"/>
      <c r="AEQ17" s="46"/>
      <c r="AER17" s="46"/>
      <c r="AES17" s="46"/>
      <c r="AET17" s="46"/>
      <c r="AEU17" s="46"/>
      <c r="AEV17" s="46"/>
      <c r="AEW17" s="46"/>
      <c r="AEX17" s="46"/>
      <c r="AEY17" s="46"/>
      <c r="AEZ17" s="46"/>
      <c r="AFA17" s="46"/>
      <c r="AFB17" s="46"/>
      <c r="AFC17" s="46"/>
      <c r="AFD17" s="46"/>
      <c r="AFE17" s="46"/>
      <c r="AFF17" s="46"/>
      <c r="AFG17" s="46"/>
      <c r="AFH17" s="46"/>
      <c r="AFI17" s="46"/>
      <c r="AFJ17" s="46"/>
      <c r="AFK17" s="46"/>
      <c r="AFL17" s="46"/>
      <c r="AFM17" s="46"/>
      <c r="AFN17" s="46"/>
      <c r="AFO17" s="46"/>
      <c r="AFP17" s="46"/>
      <c r="AFQ17" s="46"/>
      <c r="AFR17" s="46"/>
      <c r="AFS17" s="46"/>
      <c r="AFT17" s="46"/>
      <c r="AFU17" s="46"/>
      <c r="AFV17" s="46"/>
      <c r="AFW17" s="46"/>
      <c r="AFX17" s="46"/>
      <c r="AFY17" s="46"/>
      <c r="AFZ17" s="46"/>
      <c r="AGA17" s="46"/>
      <c r="AGB17" s="46"/>
      <c r="AGC17" s="46"/>
      <c r="AGD17" s="46"/>
      <c r="AGE17" s="46"/>
      <c r="AGF17" s="46"/>
      <c r="AGG17" s="46"/>
      <c r="AGH17" s="46"/>
      <c r="AGI17" s="46"/>
      <c r="AGJ17" s="46"/>
      <c r="AGK17" s="46"/>
      <c r="AGL17" s="46"/>
      <c r="AGM17" s="46"/>
      <c r="AGN17" s="46"/>
      <c r="AGO17" s="46"/>
      <c r="AGP17" s="46"/>
      <c r="AGQ17" s="46"/>
      <c r="AGR17" s="46"/>
      <c r="AGS17" s="46"/>
      <c r="AGT17" s="46"/>
      <c r="AGU17" s="46"/>
      <c r="AGV17" s="46"/>
      <c r="AGW17" s="46"/>
      <c r="AGX17" s="46"/>
      <c r="AGY17" s="46"/>
      <c r="AGZ17" s="46"/>
      <c r="AHA17" s="46"/>
      <c r="AHB17" s="46"/>
      <c r="AHC17" s="46"/>
      <c r="AHD17" s="46"/>
      <c r="AHE17" s="46"/>
      <c r="AHF17" s="46"/>
      <c r="AHG17" s="46"/>
      <c r="AHH17" s="46"/>
      <c r="AHI17" s="46"/>
      <c r="AHJ17" s="46"/>
      <c r="AHK17" s="46"/>
      <c r="AHL17" s="46"/>
      <c r="AHM17" s="46"/>
      <c r="AHN17" s="46"/>
      <c r="AHO17" s="46"/>
      <c r="AHP17" s="46"/>
      <c r="AHQ17" s="46"/>
      <c r="AHR17" s="46"/>
      <c r="AHS17" s="46"/>
      <c r="AHT17" s="46"/>
      <c r="AHU17" s="46"/>
      <c r="AHV17" s="46"/>
      <c r="AHW17" s="46"/>
      <c r="AHX17" s="46"/>
      <c r="AHY17" s="46"/>
      <c r="AHZ17" s="46"/>
      <c r="AIA17" s="46"/>
      <c r="AIB17" s="46"/>
      <c r="AIC17" s="46"/>
      <c r="AID17" s="46"/>
      <c r="AIE17" s="46"/>
      <c r="AIF17" s="46"/>
      <c r="AIG17" s="46"/>
      <c r="AIH17" s="46"/>
      <c r="AII17" s="46"/>
      <c r="AIJ17" s="46"/>
      <c r="AIK17" s="46"/>
      <c r="AIL17" s="46"/>
      <c r="AIM17" s="46"/>
      <c r="AIN17" s="46"/>
      <c r="AIO17" s="46"/>
      <c r="AIP17" s="46"/>
      <c r="AIQ17" s="46"/>
      <c r="AIR17" s="46"/>
      <c r="AIS17" s="46"/>
      <c r="AIT17" s="46"/>
      <c r="AIU17" s="46"/>
      <c r="AIV17" s="46"/>
      <c r="AIW17" s="46"/>
      <c r="AIX17" s="46"/>
      <c r="AIY17" s="46"/>
      <c r="AIZ17" s="46"/>
      <c r="AJA17" s="46"/>
      <c r="AJB17" s="46"/>
      <c r="AJC17" s="46"/>
      <c r="AJD17" s="46"/>
      <c r="AJE17" s="46"/>
      <c r="AJF17" s="46"/>
      <c r="AJG17" s="46"/>
      <c r="AJH17" s="46"/>
      <c r="AJI17" s="46"/>
      <c r="AJJ17" s="46"/>
      <c r="AJK17" s="46"/>
      <c r="AJL17" s="46"/>
      <c r="AJM17" s="46"/>
      <c r="AJN17" s="46"/>
      <c r="AJO17" s="46"/>
      <c r="AJP17" s="46"/>
      <c r="AJQ17" s="46"/>
      <c r="AJR17" s="46"/>
      <c r="AJS17" s="46"/>
      <c r="AJT17" s="46"/>
      <c r="AJU17" s="46"/>
      <c r="AJV17" s="46"/>
      <c r="AJW17" s="46"/>
      <c r="AJX17" s="46"/>
      <c r="AJY17" s="46"/>
      <c r="AJZ17" s="46"/>
      <c r="AKA17" s="46"/>
      <c r="AKB17" s="46"/>
      <c r="AKC17" s="46"/>
      <c r="AKD17" s="46"/>
      <c r="AKE17" s="46"/>
      <c r="AKF17" s="46"/>
      <c r="AKG17" s="46"/>
      <c r="AKH17" s="46"/>
      <c r="AKI17" s="46"/>
      <c r="AKJ17" s="46"/>
      <c r="AKK17" s="46"/>
      <c r="AKL17" s="46"/>
      <c r="AKM17" s="46"/>
      <c r="AKN17" s="46"/>
      <c r="AKO17" s="46"/>
      <c r="AKP17" s="46"/>
      <c r="AKQ17" s="46"/>
      <c r="AKR17" s="46"/>
      <c r="AKS17" s="46"/>
      <c r="AKT17" s="46"/>
      <c r="AKU17" s="46"/>
      <c r="AKV17" s="46"/>
      <c r="AKW17" s="46"/>
      <c r="AKX17" s="46"/>
      <c r="AKY17" s="46"/>
      <c r="AKZ17" s="46"/>
      <c r="ALA17" s="46"/>
      <c r="ALB17" s="46"/>
      <c r="ALC17" s="46"/>
      <c r="ALD17" s="46"/>
      <c r="ALE17" s="46"/>
      <c r="ALF17" s="46"/>
      <c r="ALG17" s="46"/>
      <c r="ALH17" s="46"/>
      <c r="ALI17" s="46"/>
      <c r="ALJ17" s="46"/>
      <c r="ALK17" s="46"/>
      <c r="ALL17" s="46"/>
      <c r="ALM17" s="46"/>
      <c r="ALN17" s="46"/>
      <c r="ALO17" s="46"/>
      <c r="ALP17" s="46"/>
      <c r="ALQ17" s="46"/>
      <c r="ALR17" s="46"/>
      <c r="ALS17" s="46"/>
      <c r="ALT17" s="46"/>
      <c r="ALU17" s="46"/>
      <c r="ALV17" s="46"/>
      <c r="ALW17" s="46"/>
      <c r="ALX17" s="46"/>
      <c r="ALY17" s="46"/>
      <c r="ALZ17" s="46"/>
      <c r="AMA17" s="46"/>
      <c r="AMB17" s="46"/>
      <c r="AMC17" s="46"/>
      <c r="AMD17" s="46"/>
      <c r="AME17" s="46"/>
      <c r="AMF17" s="46"/>
      <c r="AMG17" s="46"/>
      <c r="AMH17" s="46"/>
      <c r="AMI17" s="46"/>
      <c r="AMJ17" s="46"/>
      <c r="AMK17" s="46"/>
      <c r="AML17" s="46"/>
      <c r="AMM17" s="46"/>
      <c r="AMN17" s="46"/>
      <c r="AMO17" s="46"/>
      <c r="AMP17" s="46"/>
      <c r="AMQ17" s="46"/>
      <c r="AMR17" s="46"/>
      <c r="AMS17" s="46"/>
      <c r="AMT17" s="46"/>
      <c r="AMU17" s="46"/>
      <c r="AMV17" s="46"/>
      <c r="AMW17" s="46"/>
      <c r="AMX17" s="46"/>
      <c r="AMY17" s="46"/>
      <c r="AMZ17" s="46"/>
      <c r="ANA17" s="46"/>
      <c r="ANB17" s="46"/>
      <c r="ANC17" s="46"/>
      <c r="AND17" s="46"/>
      <c r="ANE17" s="46"/>
      <c r="ANF17" s="46"/>
      <c r="ANG17" s="46"/>
      <c r="ANH17" s="46"/>
      <c r="ANI17" s="46"/>
      <c r="ANJ17" s="46"/>
      <c r="ANK17" s="46"/>
      <c r="ANL17" s="46"/>
      <c r="ANM17" s="46"/>
      <c r="ANN17" s="46"/>
      <c r="ANO17" s="46"/>
      <c r="ANP17" s="46"/>
      <c r="ANQ17" s="46"/>
      <c r="ANR17" s="46"/>
      <c r="ANS17" s="46"/>
      <c r="ANT17" s="46"/>
      <c r="ANU17" s="46"/>
      <c r="ANV17" s="46"/>
      <c r="ANW17" s="46"/>
      <c r="ANX17" s="46"/>
      <c r="ANY17" s="46"/>
      <c r="ANZ17" s="46"/>
      <c r="AOA17" s="46"/>
      <c r="AOB17" s="46"/>
      <c r="AOC17" s="46"/>
      <c r="AOD17" s="46"/>
      <c r="AOE17" s="46"/>
      <c r="AOF17" s="46"/>
      <c r="AOG17" s="46"/>
      <c r="AOH17" s="46"/>
      <c r="AOI17" s="46"/>
      <c r="AOJ17" s="46"/>
      <c r="AOK17" s="46"/>
      <c r="AOL17" s="46"/>
      <c r="AOM17" s="46"/>
      <c r="AON17" s="46"/>
      <c r="AOO17" s="46"/>
      <c r="AOP17" s="46"/>
      <c r="AOQ17" s="46"/>
      <c r="AOR17" s="46"/>
      <c r="AOS17" s="46"/>
      <c r="AOT17" s="46"/>
      <c r="AOU17" s="46"/>
      <c r="AOV17" s="46"/>
      <c r="AOW17" s="46"/>
      <c r="AOX17" s="46"/>
      <c r="AOY17" s="46"/>
      <c r="AOZ17" s="46"/>
      <c r="APA17" s="46"/>
      <c r="APB17" s="46"/>
      <c r="APC17" s="46"/>
      <c r="APD17" s="46"/>
      <c r="APE17" s="46"/>
      <c r="APF17" s="46"/>
      <c r="APG17" s="46"/>
      <c r="APH17" s="46"/>
      <c r="API17" s="46"/>
      <c r="APJ17" s="46"/>
      <c r="APK17" s="46"/>
      <c r="APL17" s="46"/>
      <c r="APM17" s="46"/>
      <c r="APN17" s="46"/>
      <c r="APO17" s="46"/>
      <c r="APP17" s="46"/>
      <c r="APQ17" s="46"/>
      <c r="APR17" s="46"/>
      <c r="APS17" s="46"/>
      <c r="APT17" s="46"/>
      <c r="APU17" s="46"/>
      <c r="APV17" s="46"/>
      <c r="APW17" s="46"/>
      <c r="APX17" s="46"/>
      <c r="APY17" s="46"/>
      <c r="APZ17" s="46"/>
      <c r="AQA17" s="46"/>
      <c r="AQB17" s="46"/>
      <c r="AQC17" s="46"/>
      <c r="AQD17" s="46"/>
      <c r="AQE17" s="46"/>
      <c r="AQF17" s="46"/>
      <c r="AQG17" s="46"/>
      <c r="AQH17" s="46"/>
      <c r="AQI17" s="46"/>
      <c r="AQJ17" s="46"/>
      <c r="AQK17" s="46"/>
      <c r="AQL17" s="46"/>
      <c r="AQM17" s="46"/>
      <c r="AQN17" s="46"/>
      <c r="AQO17" s="46"/>
      <c r="AQP17" s="46"/>
      <c r="AQQ17" s="46"/>
      <c r="AQR17" s="46"/>
      <c r="AQS17" s="46"/>
      <c r="AQT17" s="46"/>
      <c r="AQU17" s="46"/>
      <c r="AQV17" s="46"/>
      <c r="AQW17" s="46"/>
      <c r="AQX17" s="46"/>
      <c r="AQY17" s="46"/>
      <c r="AQZ17" s="46"/>
      <c r="ARA17" s="46"/>
      <c r="ARB17" s="46"/>
      <c r="ARC17" s="46"/>
      <c r="ARD17" s="46"/>
      <c r="ARE17" s="46"/>
      <c r="ARF17" s="46"/>
      <c r="ARG17" s="46"/>
      <c r="ARH17" s="46"/>
      <c r="ARI17" s="46"/>
      <c r="ARJ17" s="46"/>
      <c r="ARK17" s="46"/>
      <c r="ARL17" s="46"/>
      <c r="ARM17" s="46"/>
      <c r="ARN17" s="46"/>
      <c r="ARO17" s="46"/>
      <c r="ARP17" s="46"/>
      <c r="ARQ17" s="46"/>
      <c r="ARR17" s="46"/>
      <c r="ARS17" s="46"/>
      <c r="ART17" s="46"/>
      <c r="ARU17" s="46"/>
      <c r="ARV17" s="46"/>
      <c r="ARW17" s="46"/>
      <c r="ARX17" s="46"/>
      <c r="ARY17" s="46"/>
      <c r="ARZ17" s="46"/>
      <c r="ASA17" s="46"/>
      <c r="ASB17" s="46"/>
      <c r="ASC17" s="46"/>
      <c r="ASD17" s="46"/>
      <c r="ASE17" s="46"/>
      <c r="ASF17" s="46"/>
      <c r="ASG17" s="46"/>
      <c r="ASH17" s="46"/>
      <c r="ASI17" s="46"/>
      <c r="ASJ17" s="46"/>
      <c r="ASK17" s="46"/>
      <c r="ASL17" s="46"/>
      <c r="ASM17" s="46"/>
      <c r="ASN17" s="46"/>
      <c r="ASO17" s="46"/>
      <c r="ASP17" s="46"/>
      <c r="ASQ17" s="46"/>
      <c r="ASR17" s="46"/>
      <c r="ASS17" s="46"/>
      <c r="AST17" s="46"/>
      <c r="ASU17" s="46"/>
      <c r="ASV17" s="46"/>
      <c r="ASW17" s="46"/>
      <c r="ASX17" s="46"/>
      <c r="ASY17" s="46"/>
      <c r="ASZ17" s="46"/>
      <c r="ATA17" s="46"/>
      <c r="ATB17" s="46"/>
      <c r="ATC17" s="46"/>
      <c r="ATD17" s="46"/>
      <c r="ATE17" s="46"/>
      <c r="ATF17" s="46"/>
      <c r="ATG17" s="46"/>
      <c r="ATH17" s="46"/>
      <c r="ATI17" s="46"/>
      <c r="ATJ17" s="46"/>
      <c r="ATK17" s="46"/>
      <c r="ATL17" s="46"/>
      <c r="ATM17" s="46"/>
      <c r="ATN17" s="46"/>
      <c r="ATO17" s="46"/>
      <c r="ATP17" s="46"/>
      <c r="ATQ17" s="46"/>
      <c r="ATR17" s="46"/>
      <c r="ATS17" s="46"/>
      <c r="ATT17" s="46"/>
      <c r="ATU17" s="46"/>
      <c r="ATV17" s="46"/>
      <c r="ATW17" s="46"/>
      <c r="ATX17" s="46"/>
      <c r="ATY17" s="46"/>
      <c r="ATZ17" s="46"/>
      <c r="AUA17" s="46"/>
      <c r="AUB17" s="46"/>
      <c r="AUC17" s="46"/>
      <c r="AUD17" s="46"/>
      <c r="AUE17" s="46"/>
      <c r="AUF17" s="46"/>
      <c r="AUG17" s="46"/>
      <c r="AUH17" s="46"/>
      <c r="AUI17" s="46"/>
      <c r="AUJ17" s="46"/>
      <c r="AUK17" s="46"/>
      <c r="AUL17" s="46"/>
      <c r="AUM17" s="46"/>
      <c r="AUN17" s="46"/>
      <c r="AUO17" s="46"/>
      <c r="AUP17" s="46"/>
      <c r="AUQ17" s="46"/>
      <c r="AUR17" s="46"/>
      <c r="AUS17" s="46"/>
      <c r="AUT17" s="46"/>
      <c r="AUU17" s="46"/>
      <c r="AUV17" s="46"/>
      <c r="AUW17" s="46"/>
      <c r="AUX17" s="46"/>
      <c r="AUY17" s="46"/>
      <c r="AUZ17" s="46"/>
      <c r="AVA17" s="46"/>
      <c r="AVB17" s="46"/>
      <c r="AVC17" s="46"/>
      <c r="AVD17" s="46"/>
      <c r="AVE17" s="46"/>
      <c r="AVF17" s="46"/>
      <c r="AVG17" s="46"/>
      <c r="AVH17" s="46"/>
      <c r="AVI17" s="46"/>
      <c r="AVJ17" s="46"/>
      <c r="AVK17" s="46"/>
      <c r="AVL17" s="46"/>
      <c r="AVM17" s="46"/>
      <c r="AVN17" s="46"/>
      <c r="AVO17" s="46"/>
      <c r="AVP17" s="46"/>
      <c r="AVQ17" s="46"/>
      <c r="AVR17" s="46"/>
      <c r="AVS17" s="46"/>
      <c r="AVT17" s="46"/>
      <c r="AVU17" s="46"/>
      <c r="AVV17" s="46"/>
      <c r="AVW17" s="46"/>
      <c r="AVX17" s="46"/>
      <c r="AVY17" s="46"/>
      <c r="AVZ17" s="46"/>
      <c r="AWA17" s="46"/>
      <c r="AWB17" s="46"/>
      <c r="AWC17" s="46"/>
      <c r="AWD17" s="46"/>
      <c r="AWE17" s="46"/>
      <c r="AWF17" s="46"/>
      <c r="AWG17" s="46"/>
      <c r="AWH17" s="46"/>
      <c r="AWI17" s="46"/>
      <c r="AWJ17" s="46"/>
      <c r="AWK17" s="46"/>
      <c r="AWL17" s="46"/>
      <c r="AWM17" s="46"/>
      <c r="AWN17" s="46"/>
      <c r="AWO17" s="46"/>
      <c r="AWP17" s="46"/>
      <c r="AWQ17" s="46"/>
      <c r="AWR17" s="46"/>
      <c r="AWS17" s="46"/>
      <c r="AWT17" s="46"/>
      <c r="AWU17" s="46"/>
      <c r="AWV17" s="46"/>
      <c r="AWW17" s="46"/>
      <c r="AWX17" s="46"/>
      <c r="AWY17" s="46"/>
      <c r="AWZ17" s="46"/>
      <c r="AXA17" s="46"/>
      <c r="AXB17" s="46"/>
      <c r="AXC17" s="46"/>
      <c r="AXD17" s="46"/>
      <c r="AXE17" s="46"/>
      <c r="AXF17" s="46"/>
      <c r="AXG17" s="46"/>
      <c r="AXH17" s="46"/>
      <c r="AXI17" s="46"/>
      <c r="AXJ17" s="46"/>
      <c r="AXK17" s="46"/>
      <c r="AXL17" s="46"/>
      <c r="AXM17" s="46"/>
      <c r="AXN17" s="46"/>
      <c r="AXO17" s="46"/>
      <c r="AXP17" s="46"/>
      <c r="AXQ17" s="46"/>
      <c r="AXR17" s="46"/>
      <c r="AXS17" s="46"/>
      <c r="AXT17" s="46"/>
      <c r="AXU17" s="46"/>
      <c r="AXV17" s="46"/>
      <c r="AXW17" s="46"/>
      <c r="AXX17" s="46"/>
      <c r="AXY17" s="46"/>
      <c r="AXZ17" s="46"/>
      <c r="AYA17" s="46"/>
      <c r="AYB17" s="46"/>
      <c r="AYC17" s="46"/>
      <c r="AYD17" s="46"/>
      <c r="AYE17" s="46"/>
      <c r="AYF17" s="46"/>
      <c r="AYG17" s="46"/>
      <c r="AYH17" s="46"/>
      <c r="AYI17" s="46"/>
      <c r="AYJ17" s="46"/>
      <c r="AYK17" s="46"/>
      <c r="AYL17" s="46"/>
      <c r="AYM17" s="46"/>
      <c r="AYN17" s="46"/>
      <c r="AYO17" s="46"/>
      <c r="AYP17" s="46"/>
      <c r="AYQ17" s="46"/>
      <c r="AYR17" s="46"/>
      <c r="AYS17" s="46"/>
      <c r="AYT17" s="46"/>
      <c r="AYU17" s="46"/>
      <c r="AYV17" s="46"/>
      <c r="AYW17" s="46"/>
      <c r="AYX17" s="46"/>
      <c r="AYY17" s="46"/>
      <c r="AYZ17" s="46"/>
      <c r="AZA17" s="46"/>
      <c r="AZB17" s="46"/>
      <c r="AZC17" s="46"/>
      <c r="AZD17" s="46"/>
      <c r="AZE17" s="46"/>
      <c r="AZF17" s="46"/>
      <c r="AZG17" s="46"/>
      <c r="AZH17" s="46"/>
      <c r="AZI17" s="46"/>
      <c r="AZJ17" s="46"/>
      <c r="AZK17" s="46"/>
      <c r="AZL17" s="46"/>
      <c r="AZM17" s="46"/>
      <c r="AZN17" s="46"/>
      <c r="AZO17" s="46"/>
      <c r="AZP17" s="46"/>
      <c r="AZQ17" s="46"/>
      <c r="AZR17" s="46"/>
      <c r="AZS17" s="46"/>
      <c r="AZT17" s="46"/>
      <c r="AZU17" s="46"/>
      <c r="AZV17" s="46"/>
      <c r="AZW17" s="46"/>
      <c r="AZX17" s="46"/>
      <c r="AZY17" s="46"/>
      <c r="AZZ17" s="46"/>
      <c r="BAA17" s="46"/>
      <c r="BAB17" s="46"/>
      <c r="BAC17" s="46"/>
      <c r="BAD17" s="46"/>
      <c r="BAE17" s="46"/>
      <c r="BAF17" s="46"/>
      <c r="BAG17" s="46"/>
      <c r="BAH17" s="46"/>
      <c r="BAI17" s="46"/>
      <c r="BAJ17" s="46"/>
      <c r="BAK17" s="46"/>
      <c r="BAL17" s="46"/>
      <c r="BAM17" s="46"/>
      <c r="BAN17" s="46"/>
      <c r="BAO17" s="46"/>
      <c r="BAP17" s="46"/>
      <c r="BAQ17" s="46"/>
      <c r="BAR17" s="46"/>
      <c r="BAS17" s="46"/>
      <c r="BAT17" s="46"/>
      <c r="BAU17" s="46"/>
      <c r="BAV17" s="46"/>
      <c r="BAW17" s="46"/>
      <c r="BAX17" s="46"/>
      <c r="BAY17" s="46"/>
      <c r="BAZ17" s="46"/>
      <c r="BBA17" s="46"/>
      <c r="BBB17" s="46"/>
      <c r="BBC17" s="46"/>
      <c r="BBD17" s="46"/>
      <c r="BBE17" s="46"/>
      <c r="BBF17" s="46"/>
      <c r="BBG17" s="46"/>
      <c r="BBH17" s="46"/>
      <c r="BBI17" s="46"/>
      <c r="BBJ17" s="46"/>
      <c r="BBK17" s="46"/>
      <c r="BBL17" s="46"/>
      <c r="BBM17" s="46"/>
      <c r="BBN17" s="46"/>
      <c r="BBO17" s="46"/>
      <c r="BBP17" s="46"/>
      <c r="BBQ17" s="46"/>
      <c r="BBR17" s="46"/>
      <c r="BBS17" s="46"/>
      <c r="BBT17" s="46"/>
      <c r="BBU17" s="46"/>
      <c r="BBV17" s="46"/>
      <c r="BBW17" s="46"/>
      <c r="BBX17" s="46"/>
      <c r="BBY17" s="46"/>
      <c r="BBZ17" s="46"/>
      <c r="BCA17" s="46"/>
      <c r="BCB17" s="46"/>
      <c r="BCC17" s="46"/>
      <c r="BCD17" s="46"/>
      <c r="BCE17" s="46"/>
      <c r="BCF17" s="46"/>
      <c r="BCG17" s="46"/>
      <c r="BCH17" s="46"/>
      <c r="BCI17" s="46"/>
      <c r="BCJ17" s="46"/>
      <c r="BCK17" s="46"/>
      <c r="BCL17" s="46"/>
      <c r="BCM17" s="46"/>
      <c r="BCN17" s="46"/>
      <c r="BCO17" s="46"/>
      <c r="BCP17" s="46"/>
      <c r="BCQ17" s="46"/>
      <c r="BCR17" s="46"/>
      <c r="BCS17" s="46"/>
      <c r="BCT17" s="46"/>
      <c r="BCU17" s="46"/>
      <c r="BCV17" s="46"/>
      <c r="BCW17" s="46"/>
      <c r="BCX17" s="46"/>
      <c r="BCY17" s="46"/>
      <c r="BCZ17" s="46"/>
      <c r="BDA17" s="46"/>
      <c r="BDB17" s="46"/>
      <c r="BDC17" s="46"/>
      <c r="BDD17" s="46"/>
      <c r="BDE17" s="46"/>
      <c r="BDF17" s="46"/>
      <c r="BDG17" s="46"/>
      <c r="BDH17" s="46"/>
      <c r="BDI17" s="46"/>
      <c r="BDJ17" s="46"/>
      <c r="BDK17" s="46"/>
      <c r="BDL17" s="46"/>
      <c r="BDM17" s="46"/>
      <c r="BDN17" s="46"/>
      <c r="BDO17" s="46"/>
      <c r="BDP17" s="46"/>
      <c r="BDQ17" s="46"/>
      <c r="BDR17" s="46"/>
      <c r="BDS17" s="46"/>
      <c r="BDT17" s="46"/>
      <c r="BDU17" s="46"/>
      <c r="BDV17" s="46"/>
      <c r="BDW17" s="46"/>
      <c r="BDX17" s="46"/>
      <c r="BDY17" s="46"/>
      <c r="BDZ17" s="46"/>
      <c r="BEA17" s="46"/>
      <c r="BEB17" s="46"/>
      <c r="BEC17" s="46"/>
      <c r="BED17" s="46"/>
      <c r="BEE17" s="46"/>
      <c r="BEF17" s="46"/>
      <c r="BEG17" s="46"/>
      <c r="BEH17" s="46"/>
      <c r="BEI17" s="46"/>
      <c r="BEJ17" s="46"/>
      <c r="BEK17" s="46"/>
      <c r="BEL17" s="46"/>
      <c r="BEM17" s="46"/>
      <c r="BEN17" s="46"/>
      <c r="BEO17" s="46"/>
      <c r="BEP17" s="46"/>
      <c r="BEQ17" s="46"/>
      <c r="BER17" s="46"/>
      <c r="BES17" s="46"/>
      <c r="BET17" s="46"/>
      <c r="BEU17" s="46"/>
      <c r="BEV17" s="46"/>
      <c r="BEW17" s="46"/>
      <c r="BEX17" s="46"/>
      <c r="BEY17" s="46"/>
      <c r="BEZ17" s="46"/>
      <c r="BFA17" s="46"/>
      <c r="BFB17" s="46"/>
      <c r="BFC17" s="46"/>
      <c r="BFD17" s="46"/>
      <c r="BFE17" s="46"/>
      <c r="BFF17" s="46"/>
      <c r="BFG17" s="46"/>
      <c r="BFH17" s="46"/>
      <c r="BFI17" s="46"/>
      <c r="BFJ17" s="46"/>
      <c r="BFK17" s="46"/>
      <c r="BFL17" s="46"/>
      <c r="BFM17" s="46"/>
      <c r="BFN17" s="46"/>
      <c r="BFO17" s="46"/>
      <c r="BFP17" s="46"/>
      <c r="BFQ17" s="46"/>
      <c r="BFR17" s="46"/>
      <c r="BFS17" s="46"/>
      <c r="BFT17" s="46"/>
      <c r="BFU17" s="46"/>
      <c r="BFV17" s="46"/>
      <c r="BFW17" s="46"/>
      <c r="BFX17" s="46"/>
      <c r="BFY17" s="46"/>
      <c r="BFZ17" s="46"/>
      <c r="BGA17" s="46"/>
      <c r="BGB17" s="46"/>
      <c r="BGC17" s="46"/>
      <c r="BGD17" s="46"/>
      <c r="BGE17" s="46"/>
      <c r="BGF17" s="46"/>
      <c r="BGG17" s="46"/>
      <c r="BGH17" s="46"/>
      <c r="BGI17" s="46"/>
      <c r="BGJ17" s="46"/>
      <c r="BGK17" s="46"/>
      <c r="BGL17" s="46"/>
      <c r="BGM17" s="46"/>
      <c r="BGN17" s="46"/>
      <c r="BGO17" s="46"/>
      <c r="BGP17" s="46"/>
      <c r="BGQ17" s="46"/>
      <c r="BGR17" s="46"/>
      <c r="BGS17" s="46"/>
      <c r="BGT17" s="46"/>
      <c r="BGU17" s="46"/>
      <c r="BGV17" s="46"/>
      <c r="BGW17" s="46"/>
      <c r="BGX17" s="46"/>
      <c r="BGY17" s="46"/>
      <c r="BGZ17" s="46"/>
      <c r="BHA17" s="46"/>
      <c r="BHB17" s="46"/>
      <c r="BHC17" s="46"/>
      <c r="BHD17" s="46"/>
      <c r="BHE17" s="46"/>
      <c r="BHF17" s="46"/>
      <c r="BHG17" s="46"/>
      <c r="BHH17" s="46"/>
      <c r="BHI17" s="46"/>
      <c r="BHJ17" s="46"/>
      <c r="BHK17" s="46"/>
      <c r="BHL17" s="46"/>
      <c r="BHM17" s="46"/>
      <c r="BHN17" s="46"/>
      <c r="BHO17" s="46"/>
      <c r="BHP17" s="46"/>
      <c r="BHQ17" s="46"/>
      <c r="BHR17" s="46"/>
      <c r="BHS17" s="46"/>
      <c r="BHT17" s="46"/>
      <c r="BHU17" s="46"/>
      <c r="BHV17" s="46"/>
      <c r="BHW17" s="46"/>
      <c r="BHX17" s="46"/>
      <c r="BHY17" s="46"/>
      <c r="BHZ17" s="46"/>
      <c r="BIA17" s="46"/>
      <c r="BIB17" s="46"/>
      <c r="BIC17" s="46"/>
      <c r="BID17" s="46"/>
      <c r="BIE17" s="46"/>
      <c r="BIF17" s="46"/>
      <c r="BIG17" s="46"/>
      <c r="BIH17" s="46"/>
      <c r="BII17" s="46"/>
      <c r="BIJ17" s="46"/>
      <c r="BIK17" s="46"/>
      <c r="BIL17" s="46"/>
      <c r="BIM17" s="46"/>
      <c r="BIN17" s="46"/>
      <c r="BIO17" s="46"/>
      <c r="BIP17" s="46"/>
      <c r="BIQ17" s="46"/>
      <c r="BIR17" s="46"/>
      <c r="BIS17" s="46"/>
      <c r="BIT17" s="46"/>
      <c r="BIU17" s="46"/>
      <c r="BIV17" s="46"/>
      <c r="BIW17" s="46"/>
      <c r="BIX17" s="46"/>
      <c r="BIY17" s="46"/>
      <c r="BIZ17" s="46"/>
      <c r="BJA17" s="46"/>
      <c r="BJB17" s="46"/>
      <c r="BJC17" s="46"/>
      <c r="BJD17" s="46"/>
      <c r="BJE17" s="46"/>
      <c r="BJF17" s="46"/>
      <c r="BJG17" s="46"/>
      <c r="BJH17" s="46"/>
      <c r="BJI17" s="46"/>
      <c r="BJJ17" s="46"/>
      <c r="BJK17" s="46"/>
      <c r="BJL17" s="46"/>
      <c r="BJM17" s="46"/>
      <c r="BJN17" s="46"/>
      <c r="BJO17" s="46"/>
      <c r="BJP17" s="46"/>
      <c r="BJQ17" s="46"/>
      <c r="BJR17" s="46"/>
      <c r="BJS17" s="46"/>
      <c r="BJT17" s="46"/>
      <c r="BJU17" s="46"/>
      <c r="BJV17" s="46"/>
      <c r="BJW17" s="46"/>
      <c r="BJX17" s="46"/>
      <c r="BJY17" s="46"/>
      <c r="BJZ17" s="46"/>
      <c r="BKA17" s="46"/>
      <c r="BKB17" s="46"/>
      <c r="BKC17" s="46"/>
      <c r="BKD17" s="46"/>
      <c r="BKE17" s="46"/>
      <c r="BKF17" s="46"/>
      <c r="BKG17" s="46"/>
      <c r="BKH17" s="46"/>
      <c r="BKI17" s="46"/>
      <c r="BKJ17" s="46"/>
      <c r="BKK17" s="46"/>
      <c r="BKL17" s="46"/>
      <c r="BKM17" s="46"/>
      <c r="BKN17" s="46"/>
      <c r="BKO17" s="46"/>
      <c r="BKP17" s="46"/>
      <c r="BKQ17" s="46"/>
      <c r="BKR17" s="46"/>
      <c r="BKS17" s="46"/>
      <c r="BKT17" s="46"/>
      <c r="BKU17" s="46"/>
      <c r="BKV17" s="46"/>
      <c r="BKW17" s="46"/>
      <c r="BKX17" s="46"/>
      <c r="BKY17" s="46"/>
      <c r="BKZ17" s="46"/>
      <c r="BLA17" s="46"/>
      <c r="BLB17" s="46"/>
      <c r="BLC17" s="46"/>
      <c r="BLD17" s="46"/>
      <c r="BLE17" s="46"/>
      <c r="BLF17" s="46"/>
      <c r="BLG17" s="46"/>
      <c r="BLH17" s="46"/>
      <c r="BLI17" s="46"/>
      <c r="BLJ17" s="46"/>
      <c r="BLK17" s="46"/>
      <c r="BLL17" s="46"/>
      <c r="BLM17" s="46"/>
      <c r="BLN17" s="46"/>
      <c r="BLO17" s="46"/>
      <c r="BLP17" s="46"/>
      <c r="BLQ17" s="46"/>
      <c r="BLR17" s="46"/>
      <c r="BLS17" s="46"/>
      <c r="BLT17" s="46"/>
      <c r="BLU17" s="46"/>
      <c r="BLV17" s="46"/>
      <c r="BLW17" s="46"/>
      <c r="BLX17" s="46"/>
      <c r="BLY17" s="46"/>
      <c r="BLZ17" s="46"/>
      <c r="BMA17" s="46"/>
      <c r="BMB17" s="46"/>
      <c r="BMC17" s="46"/>
      <c r="BMD17" s="46"/>
      <c r="BME17" s="46"/>
      <c r="BMF17" s="46"/>
      <c r="BMG17" s="46"/>
      <c r="BMH17" s="46"/>
      <c r="BMI17" s="46"/>
      <c r="BMJ17" s="46"/>
      <c r="BMK17" s="46"/>
      <c r="BML17" s="46"/>
      <c r="BMM17" s="46"/>
      <c r="BMN17" s="46"/>
      <c r="BMO17" s="46"/>
      <c r="BMP17" s="46"/>
      <c r="BMQ17" s="46"/>
      <c r="BMR17" s="46"/>
      <c r="BMS17" s="46"/>
      <c r="BMT17" s="46"/>
      <c r="BMU17" s="46"/>
      <c r="BMV17" s="46"/>
      <c r="BMW17" s="46"/>
      <c r="BMX17" s="46"/>
      <c r="BMY17" s="46"/>
      <c r="BMZ17" s="46"/>
      <c r="BNA17" s="46"/>
      <c r="BNB17" s="46"/>
      <c r="BNC17" s="46"/>
      <c r="BND17" s="46"/>
      <c r="BNE17" s="46"/>
      <c r="BNF17" s="46"/>
      <c r="BNG17" s="46"/>
      <c r="BNH17" s="46"/>
      <c r="BNI17" s="46"/>
      <c r="BNJ17" s="46"/>
      <c r="BNK17" s="46"/>
      <c r="BNL17" s="46"/>
      <c r="BNM17" s="46"/>
      <c r="BNN17" s="46"/>
      <c r="BNO17" s="46"/>
      <c r="BNP17" s="46"/>
      <c r="BNQ17" s="46"/>
      <c r="BNR17" s="46"/>
      <c r="BNS17" s="46"/>
      <c r="BNT17" s="46"/>
      <c r="BNU17" s="46"/>
      <c r="BNV17" s="46"/>
      <c r="BNW17" s="46"/>
      <c r="BNX17" s="46"/>
      <c r="BNY17" s="46"/>
      <c r="BNZ17" s="46"/>
      <c r="BOA17" s="46"/>
      <c r="BOB17" s="46"/>
      <c r="BOC17" s="46"/>
      <c r="BOD17" s="46"/>
      <c r="BOE17" s="46"/>
      <c r="BOF17" s="46"/>
      <c r="BOG17" s="46"/>
      <c r="BOH17" s="46"/>
      <c r="BOI17" s="46"/>
      <c r="BOJ17" s="46"/>
      <c r="BOK17" s="46"/>
      <c r="BOL17" s="46"/>
      <c r="BOM17" s="46"/>
      <c r="BON17" s="46"/>
      <c r="BOO17" s="46"/>
      <c r="BOP17" s="46"/>
      <c r="BOQ17" s="46"/>
      <c r="BOR17" s="46"/>
      <c r="BOS17" s="46"/>
      <c r="BOT17" s="46"/>
      <c r="BOU17" s="46"/>
      <c r="BOV17" s="46"/>
      <c r="BOW17" s="46"/>
      <c r="BOX17" s="46"/>
      <c r="BOY17" s="46"/>
      <c r="BOZ17" s="46"/>
      <c r="BPA17" s="46"/>
      <c r="BPB17" s="46"/>
      <c r="BPC17" s="46"/>
      <c r="BPD17" s="46"/>
      <c r="BPE17" s="46"/>
      <c r="BPF17" s="46"/>
      <c r="BPG17" s="46"/>
      <c r="BPH17" s="46"/>
      <c r="BPI17" s="46"/>
      <c r="BPJ17" s="46"/>
      <c r="BPK17" s="46"/>
      <c r="BPL17" s="46"/>
      <c r="BPM17" s="46"/>
      <c r="BPN17" s="46"/>
      <c r="BPO17" s="46"/>
      <c r="BPP17" s="46"/>
      <c r="BPQ17" s="46"/>
      <c r="BPR17" s="46"/>
      <c r="BPS17" s="46"/>
      <c r="BPT17" s="46"/>
      <c r="BPU17" s="46"/>
      <c r="BPV17" s="46"/>
      <c r="BPW17" s="46"/>
      <c r="BPX17" s="46"/>
      <c r="BPY17" s="46"/>
      <c r="BPZ17" s="46"/>
      <c r="BQA17" s="46"/>
      <c r="BQB17" s="46"/>
      <c r="BQC17" s="46"/>
      <c r="BQD17" s="46"/>
      <c r="BQE17" s="46"/>
      <c r="BQF17" s="46"/>
      <c r="BQG17" s="46"/>
      <c r="BQH17" s="46"/>
      <c r="BQI17" s="46"/>
      <c r="BQJ17" s="46"/>
      <c r="BQK17" s="46"/>
      <c r="BQL17" s="46"/>
      <c r="BQM17" s="46"/>
      <c r="BQN17" s="46"/>
      <c r="BQO17" s="46"/>
      <c r="BQP17" s="46"/>
      <c r="BQQ17" s="46"/>
      <c r="BQR17" s="46"/>
      <c r="BQS17" s="46"/>
      <c r="BQT17" s="46"/>
      <c r="BQU17" s="46"/>
      <c r="BQV17" s="46"/>
      <c r="BQW17" s="46"/>
      <c r="BQX17" s="46"/>
      <c r="BQY17" s="46"/>
      <c r="BQZ17" s="46"/>
      <c r="BRA17" s="46"/>
      <c r="BRB17" s="46"/>
      <c r="BRC17" s="46"/>
      <c r="BRD17" s="46"/>
      <c r="BRE17" s="46"/>
      <c r="BRF17" s="46"/>
      <c r="BRG17" s="46"/>
      <c r="BRH17" s="46"/>
      <c r="BRI17" s="46"/>
      <c r="BRJ17" s="46"/>
      <c r="BRK17" s="46"/>
      <c r="BRL17" s="46"/>
      <c r="BRM17" s="46"/>
      <c r="BRN17" s="46"/>
      <c r="BRO17" s="46"/>
      <c r="BRP17" s="46"/>
      <c r="BRQ17" s="46"/>
      <c r="BRR17" s="46"/>
      <c r="BRS17" s="46"/>
      <c r="BRT17" s="46"/>
      <c r="BRU17" s="46"/>
      <c r="BRV17" s="46"/>
      <c r="BRW17" s="46"/>
      <c r="BRX17" s="46"/>
      <c r="BRY17" s="46"/>
      <c r="BRZ17" s="46"/>
      <c r="BSA17" s="46"/>
      <c r="BSB17" s="46"/>
      <c r="BSC17" s="46"/>
      <c r="BSD17" s="46"/>
      <c r="BSE17" s="46"/>
      <c r="BSF17" s="46"/>
      <c r="BSG17" s="46"/>
      <c r="BSH17" s="46"/>
      <c r="BSI17" s="46"/>
      <c r="BSJ17" s="46"/>
      <c r="BSK17" s="46"/>
      <c r="BSL17" s="46"/>
      <c r="BSM17" s="46"/>
      <c r="BSN17" s="46"/>
      <c r="BSO17" s="46"/>
      <c r="BSP17" s="46"/>
      <c r="BSQ17" s="46"/>
      <c r="BSR17" s="46"/>
      <c r="BSS17" s="46"/>
      <c r="BST17" s="46"/>
      <c r="BSU17" s="46"/>
      <c r="BSV17" s="46"/>
      <c r="BSW17" s="46"/>
      <c r="BSX17" s="46"/>
      <c r="BSY17" s="46"/>
      <c r="BSZ17" s="46"/>
      <c r="BTA17" s="46"/>
      <c r="BTB17" s="46"/>
      <c r="BTC17" s="46"/>
      <c r="BTD17" s="46"/>
      <c r="BTE17" s="46"/>
      <c r="BTF17" s="46"/>
      <c r="BTG17" s="46"/>
      <c r="BTH17" s="46"/>
      <c r="BTI17" s="46"/>
      <c r="BTJ17" s="46"/>
      <c r="BTK17" s="46"/>
      <c r="BTL17" s="46"/>
      <c r="BTM17" s="46"/>
      <c r="BTN17" s="46"/>
      <c r="BTO17" s="46"/>
      <c r="BTP17" s="46"/>
      <c r="BTQ17" s="46"/>
      <c r="BTR17" s="46"/>
      <c r="BTS17" s="46"/>
      <c r="BTT17" s="46"/>
      <c r="BTU17" s="46"/>
      <c r="BTV17" s="46"/>
      <c r="BTW17" s="46"/>
      <c r="BTX17" s="46"/>
      <c r="BTY17" s="46"/>
      <c r="BTZ17" s="46"/>
      <c r="BUA17" s="46"/>
      <c r="BUB17" s="46"/>
      <c r="BUC17" s="46"/>
      <c r="BUD17" s="46"/>
      <c r="BUE17" s="46"/>
      <c r="BUF17" s="46"/>
      <c r="BUG17" s="46"/>
      <c r="BUH17" s="46"/>
      <c r="BUI17" s="46"/>
      <c r="BUJ17" s="46"/>
      <c r="BUK17" s="46"/>
      <c r="BUL17" s="46"/>
      <c r="BUM17" s="46"/>
      <c r="BUN17" s="46"/>
      <c r="BUO17" s="46"/>
      <c r="BUP17" s="46"/>
      <c r="BUQ17" s="46"/>
      <c r="BUR17" s="46"/>
      <c r="BUS17" s="46"/>
      <c r="BUT17" s="46"/>
      <c r="BUU17" s="46"/>
      <c r="BUV17" s="46"/>
      <c r="BUW17" s="46"/>
      <c r="BUX17" s="46"/>
      <c r="BUY17" s="46"/>
      <c r="BUZ17" s="46"/>
      <c r="BVA17" s="46"/>
      <c r="BVB17" s="46"/>
      <c r="BVC17" s="46"/>
      <c r="BVD17" s="46"/>
      <c r="BVE17" s="46"/>
      <c r="BVF17" s="46"/>
      <c r="BVG17" s="46"/>
      <c r="BVH17" s="46"/>
      <c r="BVI17" s="46"/>
      <c r="BVJ17" s="46"/>
      <c r="BVK17" s="46"/>
      <c r="BVL17" s="46"/>
      <c r="BVM17" s="46"/>
      <c r="BVN17" s="46"/>
      <c r="BVO17" s="46"/>
      <c r="BVP17" s="46"/>
      <c r="BVQ17" s="46"/>
      <c r="BVR17" s="46"/>
      <c r="BVS17" s="46"/>
      <c r="BVT17" s="46"/>
      <c r="BVU17" s="46"/>
      <c r="BVV17" s="46"/>
      <c r="BVW17" s="46"/>
      <c r="BVX17" s="46"/>
      <c r="BVY17" s="46"/>
      <c r="BVZ17" s="46"/>
      <c r="BWA17" s="46"/>
      <c r="BWB17" s="46"/>
      <c r="BWC17" s="46"/>
      <c r="BWD17" s="46"/>
      <c r="BWE17" s="46"/>
      <c r="BWF17" s="46"/>
      <c r="BWG17" s="46"/>
      <c r="BWH17" s="46"/>
      <c r="BWI17" s="46"/>
      <c r="BWJ17" s="46"/>
      <c r="BWK17" s="46"/>
      <c r="BWL17" s="46"/>
      <c r="BWM17" s="46"/>
      <c r="BWN17" s="46"/>
      <c r="BWO17" s="46"/>
      <c r="BWP17" s="46"/>
      <c r="BWQ17" s="46"/>
      <c r="BWR17" s="46"/>
      <c r="BWS17" s="46"/>
      <c r="BWT17" s="46"/>
      <c r="BWU17" s="46"/>
      <c r="BWV17" s="46"/>
      <c r="BWW17" s="46"/>
      <c r="BWX17" s="46"/>
      <c r="BWY17" s="46"/>
      <c r="BWZ17" s="46"/>
      <c r="BXA17" s="46"/>
      <c r="BXB17" s="46"/>
      <c r="BXC17" s="46"/>
      <c r="BXD17" s="46"/>
      <c r="BXE17" s="46"/>
      <c r="BXF17" s="46"/>
      <c r="BXG17" s="46"/>
      <c r="BXH17" s="46"/>
      <c r="BXI17" s="46"/>
      <c r="BXJ17" s="46"/>
      <c r="BXK17" s="46"/>
      <c r="BXL17" s="46"/>
      <c r="BXM17" s="46"/>
      <c r="BXN17" s="46"/>
      <c r="BXO17" s="46"/>
      <c r="BXP17" s="46"/>
      <c r="BXQ17" s="46"/>
      <c r="BXR17" s="46"/>
      <c r="BXS17" s="46"/>
      <c r="BXT17" s="46"/>
      <c r="BXU17" s="46"/>
      <c r="BXV17" s="46"/>
      <c r="BXW17" s="46"/>
      <c r="BXX17" s="46"/>
      <c r="BXY17" s="46"/>
      <c r="BXZ17" s="46"/>
      <c r="BYA17" s="46"/>
      <c r="BYB17" s="46"/>
      <c r="BYC17" s="46"/>
      <c r="BYD17" s="46"/>
      <c r="BYE17" s="46"/>
      <c r="BYF17" s="46"/>
      <c r="BYG17" s="46"/>
      <c r="BYH17" s="46"/>
      <c r="BYI17" s="46"/>
      <c r="BYJ17" s="46"/>
      <c r="BYK17" s="46"/>
      <c r="BYL17" s="46"/>
      <c r="BYM17" s="46"/>
      <c r="BYN17" s="46"/>
      <c r="BYO17" s="46"/>
      <c r="BYP17" s="46"/>
      <c r="BYQ17" s="46"/>
      <c r="BYR17" s="46"/>
      <c r="BYS17" s="46"/>
      <c r="BYT17" s="46"/>
      <c r="BYU17" s="46"/>
      <c r="BYV17" s="46"/>
      <c r="BYW17" s="46"/>
      <c r="BYX17" s="46"/>
      <c r="BYY17" s="46"/>
      <c r="BYZ17" s="46"/>
      <c r="BZA17" s="46"/>
      <c r="BZB17" s="46"/>
      <c r="BZC17" s="46"/>
      <c r="BZD17" s="46"/>
      <c r="BZE17" s="46"/>
      <c r="BZF17" s="46"/>
      <c r="BZG17" s="46"/>
      <c r="BZH17" s="46"/>
      <c r="BZI17" s="46"/>
      <c r="BZJ17" s="46"/>
      <c r="BZK17" s="46"/>
      <c r="BZL17" s="46"/>
      <c r="BZM17" s="46"/>
      <c r="BZN17" s="46"/>
      <c r="BZO17" s="46"/>
      <c r="BZP17" s="46"/>
      <c r="BZQ17" s="46"/>
      <c r="BZR17" s="46"/>
      <c r="BZS17" s="46"/>
      <c r="BZT17" s="46"/>
      <c r="BZU17" s="46"/>
      <c r="BZV17" s="46"/>
      <c r="BZW17" s="46"/>
      <c r="BZX17" s="46"/>
      <c r="BZY17" s="46"/>
      <c r="BZZ17" s="46"/>
      <c r="CAA17" s="46"/>
      <c r="CAB17" s="46"/>
      <c r="CAC17" s="46"/>
      <c r="CAD17" s="46"/>
      <c r="CAE17" s="46"/>
      <c r="CAF17" s="46"/>
      <c r="CAG17" s="46"/>
      <c r="CAH17" s="46"/>
      <c r="CAI17" s="46"/>
      <c r="CAJ17" s="46"/>
      <c r="CAK17" s="46"/>
      <c r="CAL17" s="46"/>
      <c r="CAM17" s="46"/>
      <c r="CAN17" s="46"/>
      <c r="CAO17" s="46"/>
      <c r="CAP17" s="46"/>
      <c r="CAQ17" s="46"/>
      <c r="CAR17" s="46"/>
      <c r="CAS17" s="46"/>
      <c r="CAT17" s="46"/>
      <c r="CAU17" s="46"/>
      <c r="CAV17" s="46"/>
      <c r="CAW17" s="46"/>
      <c r="CAX17" s="46"/>
      <c r="CAY17" s="46"/>
      <c r="CAZ17" s="46"/>
      <c r="CBA17" s="46"/>
      <c r="CBB17" s="46"/>
      <c r="CBC17" s="46"/>
      <c r="CBD17" s="46"/>
      <c r="CBE17" s="46"/>
      <c r="CBF17" s="46"/>
      <c r="CBG17" s="46"/>
      <c r="CBH17" s="46"/>
      <c r="CBI17" s="46"/>
      <c r="CBJ17" s="46"/>
      <c r="CBK17" s="46"/>
      <c r="CBL17" s="46"/>
      <c r="CBM17" s="46"/>
      <c r="CBN17" s="46"/>
      <c r="CBO17" s="46"/>
      <c r="CBP17" s="46"/>
      <c r="CBQ17" s="46"/>
      <c r="CBR17" s="46"/>
      <c r="CBS17" s="46"/>
      <c r="CBT17" s="46"/>
      <c r="CBU17" s="46"/>
      <c r="CBV17" s="46"/>
      <c r="CBW17" s="46"/>
      <c r="CBX17" s="46"/>
      <c r="CBY17" s="46"/>
      <c r="CBZ17" s="46"/>
      <c r="CCA17" s="46"/>
      <c r="CCB17" s="46"/>
      <c r="CCC17" s="46"/>
      <c r="CCD17" s="46"/>
      <c r="CCE17" s="46"/>
      <c r="CCF17" s="46"/>
      <c r="CCG17" s="46"/>
      <c r="CCH17" s="46"/>
      <c r="CCI17" s="46"/>
      <c r="CCJ17" s="46"/>
      <c r="CCK17" s="46"/>
      <c r="CCL17" s="46"/>
      <c r="CCM17" s="46"/>
      <c r="CCN17" s="46"/>
      <c r="CCO17" s="46"/>
      <c r="CCP17" s="46"/>
      <c r="CCQ17" s="46"/>
      <c r="CCR17" s="46"/>
      <c r="CCS17" s="46"/>
      <c r="CCT17" s="46"/>
      <c r="CCU17" s="46"/>
      <c r="CCV17" s="46"/>
      <c r="CCW17" s="46"/>
      <c r="CCX17" s="46"/>
      <c r="CCY17" s="46"/>
      <c r="CCZ17" s="46"/>
      <c r="CDA17" s="46"/>
      <c r="CDB17" s="46"/>
      <c r="CDC17" s="46"/>
      <c r="CDD17" s="46"/>
      <c r="CDE17" s="46"/>
      <c r="CDF17" s="46"/>
      <c r="CDG17" s="46"/>
      <c r="CDH17" s="46"/>
      <c r="CDI17" s="46"/>
      <c r="CDJ17" s="46"/>
      <c r="CDK17" s="46"/>
      <c r="CDL17" s="46"/>
      <c r="CDM17" s="46"/>
      <c r="CDN17" s="46"/>
      <c r="CDO17" s="46"/>
      <c r="CDP17" s="46"/>
      <c r="CDQ17" s="46"/>
      <c r="CDR17" s="46"/>
      <c r="CDS17" s="46"/>
      <c r="CDT17" s="46"/>
      <c r="CDU17" s="46"/>
      <c r="CDV17" s="46"/>
      <c r="CDW17" s="46"/>
      <c r="CDX17" s="46"/>
      <c r="CDY17" s="46"/>
      <c r="CDZ17" s="46"/>
      <c r="CEA17" s="46"/>
      <c r="CEB17" s="46"/>
      <c r="CEC17" s="46"/>
      <c r="CED17" s="46"/>
      <c r="CEE17" s="46"/>
      <c r="CEF17" s="46"/>
      <c r="CEG17" s="46"/>
      <c r="CEH17" s="46"/>
      <c r="CEI17" s="46"/>
      <c r="CEJ17" s="46"/>
      <c r="CEK17" s="46"/>
      <c r="CEL17" s="46"/>
      <c r="CEM17" s="46"/>
      <c r="CEN17" s="46"/>
      <c r="CEO17" s="46"/>
      <c r="CEP17" s="46"/>
      <c r="CEQ17" s="46"/>
      <c r="CER17" s="46"/>
      <c r="CES17" s="46"/>
      <c r="CET17" s="46"/>
      <c r="CEU17" s="46"/>
      <c r="CEV17" s="46"/>
      <c r="CEW17" s="46"/>
      <c r="CEX17" s="46"/>
      <c r="CEY17" s="46"/>
      <c r="CEZ17" s="46"/>
      <c r="CFA17" s="46"/>
      <c r="CFB17" s="46"/>
      <c r="CFC17" s="46"/>
      <c r="CFD17" s="46"/>
      <c r="CFE17" s="46"/>
      <c r="CFF17" s="46"/>
      <c r="CFG17" s="46"/>
      <c r="CFH17" s="46"/>
      <c r="CFI17" s="46"/>
      <c r="CFJ17" s="46"/>
      <c r="CFK17" s="46"/>
      <c r="CFL17" s="46"/>
      <c r="CFM17" s="46"/>
      <c r="CFN17" s="46"/>
      <c r="CFO17" s="46"/>
      <c r="CFP17" s="46"/>
      <c r="CFQ17" s="46"/>
      <c r="CFR17" s="46"/>
      <c r="CFS17" s="46"/>
      <c r="CFT17" s="46"/>
      <c r="CFU17" s="46"/>
      <c r="CFV17" s="46"/>
      <c r="CFW17" s="46"/>
      <c r="CFX17" s="46"/>
      <c r="CFY17" s="46"/>
      <c r="CFZ17" s="46"/>
      <c r="CGA17" s="46"/>
      <c r="CGB17" s="46"/>
      <c r="CGC17" s="46"/>
      <c r="CGD17" s="46"/>
      <c r="CGE17" s="46"/>
      <c r="CGF17" s="46"/>
      <c r="CGG17" s="46"/>
      <c r="CGH17" s="46"/>
      <c r="CGI17" s="46"/>
      <c r="CGJ17" s="46"/>
      <c r="CGK17" s="46"/>
      <c r="CGL17" s="46"/>
      <c r="CGM17" s="46"/>
      <c r="CGN17" s="46"/>
      <c r="CGO17" s="46"/>
      <c r="CGP17" s="46"/>
      <c r="CGQ17" s="46"/>
      <c r="CGR17" s="46"/>
      <c r="CGS17" s="46"/>
      <c r="CGT17" s="46"/>
      <c r="CGU17" s="46"/>
      <c r="CGV17" s="46"/>
      <c r="CGW17" s="46"/>
      <c r="CGX17" s="46"/>
      <c r="CGY17" s="46"/>
      <c r="CGZ17" s="46"/>
      <c r="CHA17" s="46"/>
      <c r="CHB17" s="46"/>
      <c r="CHC17" s="46"/>
      <c r="CHD17" s="46"/>
      <c r="CHE17" s="46"/>
      <c r="CHF17" s="46"/>
      <c r="CHG17" s="46"/>
      <c r="CHH17" s="46"/>
      <c r="CHI17" s="46"/>
      <c r="CHJ17" s="46"/>
      <c r="CHK17" s="46"/>
      <c r="CHL17" s="46"/>
      <c r="CHM17" s="46"/>
      <c r="CHN17" s="46"/>
      <c r="CHO17" s="46"/>
      <c r="CHP17" s="46"/>
      <c r="CHQ17" s="46"/>
      <c r="CHR17" s="46"/>
      <c r="CHS17" s="46"/>
      <c r="CHT17" s="46"/>
      <c r="CHU17" s="46"/>
      <c r="CHV17" s="46"/>
      <c r="CHW17" s="46"/>
      <c r="CHX17" s="46"/>
      <c r="CHY17" s="46"/>
      <c r="CHZ17" s="46"/>
      <c r="CIA17" s="46"/>
      <c r="CIB17" s="46"/>
      <c r="CIC17" s="46"/>
      <c r="CID17" s="46"/>
      <c r="CIE17" s="46"/>
      <c r="CIF17" s="46"/>
      <c r="CIG17" s="46"/>
      <c r="CIH17" s="46"/>
      <c r="CII17" s="46"/>
      <c r="CIJ17" s="46"/>
      <c r="CIK17" s="46"/>
      <c r="CIL17" s="46"/>
      <c r="CIM17" s="46"/>
      <c r="CIN17" s="46"/>
      <c r="CIO17" s="46"/>
      <c r="CIP17" s="46"/>
      <c r="CIQ17" s="46"/>
      <c r="CIR17" s="46"/>
      <c r="CIS17" s="46"/>
      <c r="CIT17" s="46"/>
      <c r="CIU17" s="46"/>
      <c r="CIV17" s="46"/>
      <c r="CIW17" s="46"/>
      <c r="CIX17" s="46"/>
      <c r="CIY17" s="46"/>
      <c r="CIZ17" s="46"/>
      <c r="CJA17" s="46"/>
      <c r="CJB17" s="46"/>
      <c r="CJC17" s="46"/>
      <c r="CJD17" s="46"/>
      <c r="CJE17" s="46"/>
      <c r="CJF17" s="46"/>
      <c r="CJG17" s="46"/>
      <c r="CJH17" s="46"/>
      <c r="CJI17" s="46"/>
      <c r="CJJ17" s="46"/>
      <c r="CJK17" s="46"/>
      <c r="CJL17" s="46"/>
      <c r="CJM17" s="46"/>
      <c r="CJN17" s="46"/>
      <c r="CJO17" s="46"/>
      <c r="CJP17" s="46"/>
      <c r="CJQ17" s="46"/>
      <c r="CJR17" s="46"/>
      <c r="CJS17" s="46"/>
      <c r="CJT17" s="46"/>
      <c r="CJU17" s="46"/>
      <c r="CJV17" s="46"/>
      <c r="CJW17" s="46"/>
      <c r="CJX17" s="46"/>
      <c r="CJY17" s="46"/>
      <c r="CJZ17" s="46"/>
      <c r="CKA17" s="46"/>
      <c r="CKB17" s="46"/>
      <c r="CKC17" s="46"/>
      <c r="CKD17" s="46"/>
      <c r="CKE17" s="46"/>
    </row>
    <row r="18" s="47" customFormat="1" ht="18.75" spans="1:2319">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c r="IX18" s="46"/>
      <c r="IY18" s="46"/>
      <c r="IZ18" s="46"/>
      <c r="JA18" s="46"/>
      <c r="JB18" s="46"/>
      <c r="JC18" s="46"/>
      <c r="JD18" s="46"/>
      <c r="JE18" s="46"/>
      <c r="JF18" s="46"/>
      <c r="JG18" s="46"/>
      <c r="JH18" s="46"/>
      <c r="JI18" s="46"/>
      <c r="JJ18" s="46"/>
      <c r="JK18" s="46"/>
      <c r="JL18" s="46"/>
      <c r="JM18" s="46"/>
      <c r="JN18" s="46"/>
      <c r="JO18" s="46"/>
      <c r="JP18" s="46"/>
      <c r="JQ18" s="46"/>
      <c r="JR18" s="46"/>
      <c r="JS18" s="46"/>
      <c r="JT18" s="46"/>
      <c r="JU18" s="46"/>
      <c r="JV18" s="46"/>
      <c r="JW18" s="46"/>
      <c r="JX18" s="46"/>
      <c r="JY18" s="46"/>
      <c r="JZ18" s="46"/>
      <c r="KA18" s="46"/>
      <c r="KB18" s="46"/>
      <c r="KC18" s="46"/>
      <c r="KD18" s="46"/>
      <c r="KE18" s="46"/>
      <c r="KF18" s="46"/>
      <c r="KG18" s="46"/>
      <c r="KH18" s="46"/>
      <c r="KI18" s="46"/>
      <c r="KJ18" s="46"/>
      <c r="KK18" s="46"/>
      <c r="KL18" s="46"/>
      <c r="KM18" s="46"/>
      <c r="KN18" s="46"/>
      <c r="KO18" s="46"/>
      <c r="KP18" s="46"/>
      <c r="KQ18" s="46"/>
      <c r="KR18" s="46"/>
      <c r="KS18" s="46"/>
      <c r="KT18" s="46"/>
      <c r="KU18" s="46"/>
      <c r="KV18" s="46"/>
      <c r="KW18" s="46"/>
      <c r="KX18" s="46"/>
      <c r="KY18" s="46"/>
      <c r="KZ18" s="46"/>
      <c r="LA18" s="46"/>
      <c r="LB18" s="46"/>
      <c r="LC18" s="46"/>
      <c r="LD18" s="46"/>
      <c r="LE18" s="46"/>
      <c r="LF18" s="46"/>
      <c r="LG18" s="46"/>
      <c r="LH18" s="46"/>
      <c r="LI18" s="46"/>
      <c r="LJ18" s="46"/>
      <c r="LK18" s="46"/>
      <c r="LL18" s="46"/>
      <c r="LM18" s="46"/>
      <c r="LN18" s="46"/>
      <c r="LO18" s="46"/>
      <c r="LP18" s="46"/>
      <c r="LQ18" s="46"/>
      <c r="LR18" s="46"/>
      <c r="LS18" s="46"/>
      <c r="LT18" s="46"/>
      <c r="LU18" s="46"/>
      <c r="LV18" s="46"/>
      <c r="LW18" s="46"/>
      <c r="LX18" s="46"/>
      <c r="LY18" s="46"/>
      <c r="LZ18" s="46"/>
      <c r="MA18" s="46"/>
      <c r="MB18" s="46"/>
      <c r="MC18" s="46"/>
      <c r="MD18" s="46"/>
      <c r="ME18" s="46"/>
      <c r="MF18" s="46"/>
      <c r="MG18" s="46"/>
      <c r="MH18" s="46"/>
      <c r="MI18" s="46"/>
      <c r="MJ18" s="46"/>
      <c r="MK18" s="46"/>
      <c r="ML18" s="46"/>
      <c r="MM18" s="46"/>
      <c r="MN18" s="46"/>
      <c r="MO18" s="46"/>
      <c r="MP18" s="46"/>
      <c r="MQ18" s="46"/>
      <c r="MR18" s="46"/>
      <c r="MS18" s="46"/>
      <c r="MT18" s="46"/>
      <c r="MU18" s="46"/>
      <c r="MV18" s="46"/>
      <c r="MW18" s="46"/>
      <c r="MX18" s="46"/>
      <c r="MY18" s="46"/>
      <c r="MZ18" s="46"/>
      <c r="NA18" s="46"/>
      <c r="NB18" s="46"/>
      <c r="NC18" s="46"/>
      <c r="ND18" s="46"/>
      <c r="NE18" s="46"/>
      <c r="NF18" s="46"/>
      <c r="NG18" s="46"/>
      <c r="NH18" s="46"/>
      <c r="NI18" s="46"/>
      <c r="NJ18" s="46"/>
      <c r="NK18" s="46"/>
      <c r="NL18" s="46"/>
      <c r="NM18" s="46"/>
      <c r="NN18" s="46"/>
      <c r="NO18" s="46"/>
      <c r="NP18" s="46"/>
      <c r="NQ18" s="46"/>
      <c r="NR18" s="46"/>
      <c r="NS18" s="46"/>
      <c r="NT18" s="46"/>
      <c r="NU18" s="46"/>
      <c r="NV18" s="46"/>
      <c r="NW18" s="46"/>
      <c r="NX18" s="46"/>
      <c r="NY18" s="46"/>
      <c r="NZ18" s="46"/>
      <c r="OA18" s="46"/>
      <c r="OB18" s="46"/>
      <c r="OC18" s="46"/>
      <c r="OD18" s="46"/>
      <c r="OE18" s="46"/>
      <c r="OF18" s="46"/>
      <c r="OG18" s="46"/>
      <c r="OH18" s="46"/>
      <c r="OI18" s="46"/>
      <c r="OJ18" s="46"/>
      <c r="OK18" s="46"/>
      <c r="OL18" s="46"/>
      <c r="OM18" s="46"/>
      <c r="ON18" s="46"/>
      <c r="OO18" s="46"/>
      <c r="OP18" s="46"/>
      <c r="OQ18" s="46"/>
      <c r="OR18" s="46"/>
      <c r="OS18" s="46"/>
      <c r="OT18" s="46"/>
      <c r="OU18" s="46"/>
      <c r="OV18" s="46"/>
      <c r="OW18" s="46"/>
      <c r="OX18" s="46"/>
      <c r="OY18" s="46"/>
      <c r="OZ18" s="46"/>
      <c r="PA18" s="46"/>
      <c r="PB18" s="46"/>
      <c r="PC18" s="46"/>
      <c r="PD18" s="46"/>
      <c r="PE18" s="46"/>
      <c r="PF18" s="46"/>
      <c r="PG18" s="46"/>
      <c r="PH18" s="46"/>
      <c r="PI18" s="46"/>
      <c r="PJ18" s="46"/>
      <c r="PK18" s="46"/>
      <c r="PL18" s="46"/>
      <c r="PM18" s="46"/>
      <c r="PN18" s="46"/>
      <c r="PO18" s="46"/>
      <c r="PP18" s="46"/>
      <c r="PQ18" s="46"/>
      <c r="PR18" s="46"/>
      <c r="PS18" s="46"/>
      <c r="PT18" s="46"/>
      <c r="PU18" s="46"/>
      <c r="PV18" s="46"/>
      <c r="PW18" s="46"/>
      <c r="PX18" s="46"/>
      <c r="PY18" s="46"/>
      <c r="PZ18" s="46"/>
      <c r="QA18" s="46"/>
      <c r="QB18" s="46"/>
      <c r="QC18" s="46"/>
      <c r="QD18" s="46"/>
      <c r="QE18" s="46"/>
      <c r="QF18" s="46"/>
      <c r="QG18" s="46"/>
      <c r="QH18" s="46"/>
      <c r="QI18" s="46"/>
      <c r="QJ18" s="46"/>
      <c r="QK18" s="46"/>
      <c r="QL18" s="46"/>
      <c r="QM18" s="46"/>
      <c r="QN18" s="46"/>
      <c r="QO18" s="46"/>
      <c r="QP18" s="46"/>
      <c r="QQ18" s="46"/>
      <c r="QR18" s="46"/>
      <c r="QS18" s="46"/>
      <c r="QT18" s="46"/>
      <c r="QU18" s="46"/>
      <c r="QV18" s="46"/>
      <c r="QW18" s="46"/>
      <c r="QX18" s="46"/>
      <c r="QY18" s="46"/>
      <c r="QZ18" s="46"/>
      <c r="RA18" s="46"/>
      <c r="RB18" s="46"/>
      <c r="RC18" s="46"/>
      <c r="RD18" s="46"/>
      <c r="RE18" s="46"/>
      <c r="RF18" s="46"/>
      <c r="RG18" s="46"/>
      <c r="RH18" s="46"/>
      <c r="RI18" s="46"/>
      <c r="RJ18" s="46"/>
      <c r="RK18" s="46"/>
      <c r="RL18" s="46"/>
      <c r="RM18" s="46"/>
      <c r="RN18" s="46"/>
      <c r="RO18" s="46"/>
      <c r="RP18" s="46"/>
      <c r="RQ18" s="46"/>
      <c r="RR18" s="46"/>
      <c r="RS18" s="46"/>
      <c r="RT18" s="46"/>
      <c r="RU18" s="46"/>
      <c r="RV18" s="46"/>
      <c r="RW18" s="46"/>
      <c r="RX18" s="46"/>
      <c r="RY18" s="46"/>
      <c r="RZ18" s="46"/>
      <c r="SA18" s="46"/>
      <c r="SB18" s="46"/>
      <c r="SC18" s="46"/>
      <c r="SD18" s="46"/>
      <c r="SE18" s="46"/>
      <c r="SF18" s="46"/>
      <c r="SG18" s="46"/>
      <c r="SH18" s="46"/>
      <c r="SI18" s="46"/>
      <c r="SJ18" s="46"/>
      <c r="SK18" s="46"/>
      <c r="SL18" s="46"/>
      <c r="SM18" s="46"/>
      <c r="SN18" s="46"/>
      <c r="SO18" s="46"/>
      <c r="SP18" s="46"/>
      <c r="SQ18" s="46"/>
      <c r="SR18" s="46"/>
      <c r="SS18" s="46"/>
      <c r="ST18" s="46"/>
      <c r="SU18" s="46"/>
      <c r="SV18" s="46"/>
      <c r="SW18" s="46"/>
      <c r="SX18" s="46"/>
      <c r="SY18" s="46"/>
      <c r="SZ18" s="46"/>
      <c r="TA18" s="46"/>
      <c r="TB18" s="46"/>
      <c r="TC18" s="46"/>
      <c r="TD18" s="46"/>
      <c r="TE18" s="46"/>
      <c r="TF18" s="46"/>
      <c r="TG18" s="46"/>
      <c r="TH18" s="46"/>
      <c r="TI18" s="46"/>
      <c r="TJ18" s="46"/>
      <c r="TK18" s="46"/>
      <c r="TL18" s="46"/>
      <c r="TM18" s="46"/>
      <c r="TN18" s="46"/>
      <c r="TO18" s="46"/>
      <c r="TP18" s="46"/>
      <c r="TQ18" s="46"/>
      <c r="TR18" s="46"/>
      <c r="TS18" s="46"/>
      <c r="TT18" s="46"/>
      <c r="TU18" s="46"/>
      <c r="TV18" s="46"/>
      <c r="TW18" s="46"/>
      <c r="TX18" s="46"/>
      <c r="TY18" s="46"/>
      <c r="TZ18" s="46"/>
      <c r="UA18" s="46"/>
      <c r="UB18" s="46"/>
      <c r="UC18" s="46"/>
      <c r="UD18" s="46"/>
      <c r="UE18" s="46"/>
      <c r="UF18" s="46"/>
      <c r="UG18" s="46"/>
      <c r="UH18" s="46"/>
      <c r="UI18" s="46"/>
      <c r="UJ18" s="46"/>
      <c r="UK18" s="46"/>
      <c r="UL18" s="46"/>
      <c r="UM18" s="46"/>
      <c r="UN18" s="46"/>
      <c r="UO18" s="46"/>
      <c r="UP18" s="46"/>
      <c r="UQ18" s="46"/>
      <c r="UR18" s="46"/>
      <c r="US18" s="46"/>
      <c r="UT18" s="46"/>
      <c r="UU18" s="46"/>
      <c r="UV18" s="46"/>
      <c r="UW18" s="46"/>
      <c r="UX18" s="46"/>
      <c r="UY18" s="46"/>
      <c r="UZ18" s="46"/>
      <c r="VA18" s="46"/>
      <c r="VB18" s="46"/>
      <c r="VC18" s="46"/>
      <c r="VD18" s="46"/>
      <c r="VE18" s="46"/>
      <c r="VF18" s="46"/>
      <c r="VG18" s="46"/>
      <c r="VH18" s="46"/>
      <c r="VI18" s="46"/>
      <c r="VJ18" s="46"/>
      <c r="VK18" s="46"/>
      <c r="VL18" s="46"/>
      <c r="VM18" s="46"/>
      <c r="VN18" s="46"/>
      <c r="VO18" s="46"/>
      <c r="VP18" s="46"/>
      <c r="VQ18" s="46"/>
      <c r="VR18" s="46"/>
      <c r="VS18" s="46"/>
      <c r="VT18" s="46"/>
      <c r="VU18" s="46"/>
      <c r="VV18" s="46"/>
      <c r="VW18" s="46"/>
      <c r="VX18" s="46"/>
      <c r="VY18" s="46"/>
      <c r="VZ18" s="46"/>
      <c r="WA18" s="46"/>
      <c r="WB18" s="46"/>
      <c r="WC18" s="46"/>
      <c r="WD18" s="46"/>
      <c r="WE18" s="46"/>
      <c r="WF18" s="46"/>
      <c r="WG18" s="46"/>
      <c r="WH18" s="46"/>
      <c r="WI18" s="46"/>
      <c r="WJ18" s="46"/>
      <c r="WK18" s="46"/>
      <c r="WL18" s="46"/>
      <c r="WM18" s="46"/>
      <c r="WN18" s="46"/>
      <c r="WO18" s="46"/>
      <c r="WP18" s="46"/>
      <c r="WQ18" s="46"/>
      <c r="WR18" s="46"/>
      <c r="WS18" s="46"/>
      <c r="WT18" s="46"/>
      <c r="WU18" s="46"/>
      <c r="WV18" s="46"/>
      <c r="WW18" s="46"/>
      <c r="WX18" s="46"/>
      <c r="WY18" s="46"/>
      <c r="WZ18" s="46"/>
      <c r="XA18" s="46"/>
      <c r="XB18" s="46"/>
      <c r="XC18" s="46"/>
      <c r="XD18" s="46"/>
      <c r="XE18" s="46"/>
      <c r="XF18" s="46"/>
      <c r="XG18" s="46"/>
      <c r="XH18" s="46"/>
      <c r="XI18" s="46"/>
      <c r="XJ18" s="46"/>
      <c r="XK18" s="46"/>
      <c r="XL18" s="46"/>
      <c r="XM18" s="46"/>
      <c r="XN18" s="46"/>
      <c r="XO18" s="46"/>
      <c r="XP18" s="46"/>
      <c r="XQ18" s="46"/>
      <c r="XR18" s="46"/>
      <c r="XS18" s="46"/>
      <c r="XT18" s="46"/>
      <c r="XU18" s="46"/>
      <c r="XV18" s="46"/>
      <c r="XW18" s="46"/>
      <c r="XX18" s="46"/>
      <c r="XY18" s="46"/>
      <c r="XZ18" s="46"/>
      <c r="YA18" s="46"/>
      <c r="YB18" s="46"/>
      <c r="YC18" s="46"/>
      <c r="YD18" s="46"/>
      <c r="YE18" s="46"/>
      <c r="YF18" s="46"/>
      <c r="YG18" s="46"/>
      <c r="YH18" s="46"/>
      <c r="YI18" s="46"/>
      <c r="YJ18" s="46"/>
      <c r="YK18" s="46"/>
      <c r="YL18" s="46"/>
      <c r="YM18" s="46"/>
      <c r="YN18" s="46"/>
      <c r="YO18" s="46"/>
      <c r="YP18" s="46"/>
      <c r="YQ18" s="46"/>
      <c r="YR18" s="46"/>
      <c r="YS18" s="46"/>
      <c r="YT18" s="46"/>
      <c r="YU18" s="46"/>
      <c r="YV18" s="46"/>
      <c r="YW18" s="46"/>
      <c r="YX18" s="46"/>
      <c r="YY18" s="46"/>
      <c r="YZ18" s="46"/>
      <c r="ZA18" s="46"/>
      <c r="ZB18" s="46"/>
      <c r="ZC18" s="46"/>
      <c r="ZD18" s="46"/>
      <c r="ZE18" s="46"/>
      <c r="ZF18" s="46"/>
      <c r="ZG18" s="46"/>
      <c r="ZH18" s="46"/>
      <c r="ZI18" s="46"/>
      <c r="ZJ18" s="46"/>
      <c r="ZK18" s="46"/>
      <c r="ZL18" s="46"/>
      <c r="ZM18" s="46"/>
      <c r="ZN18" s="46"/>
      <c r="ZO18" s="46"/>
      <c r="ZP18" s="46"/>
      <c r="ZQ18" s="46"/>
      <c r="ZR18" s="46"/>
      <c r="ZS18" s="46"/>
      <c r="ZT18" s="46"/>
      <c r="ZU18" s="46"/>
      <c r="ZV18" s="46"/>
      <c r="ZW18" s="46"/>
      <c r="ZX18" s="46"/>
      <c r="ZY18" s="46"/>
      <c r="ZZ18" s="46"/>
      <c r="AAA18" s="46"/>
      <c r="AAB18" s="46"/>
      <c r="AAC18" s="46"/>
      <c r="AAD18" s="46"/>
      <c r="AAE18" s="46"/>
      <c r="AAF18" s="46"/>
      <c r="AAG18" s="46"/>
      <c r="AAH18" s="46"/>
      <c r="AAI18" s="46"/>
      <c r="AAJ18" s="46"/>
      <c r="AAK18" s="46"/>
      <c r="AAL18" s="46"/>
      <c r="AAM18" s="46"/>
      <c r="AAN18" s="46"/>
      <c r="AAO18" s="46"/>
      <c r="AAP18" s="46"/>
      <c r="AAQ18" s="46"/>
      <c r="AAR18" s="46"/>
      <c r="AAS18" s="46"/>
      <c r="AAT18" s="46"/>
      <c r="AAU18" s="46"/>
      <c r="AAV18" s="46"/>
      <c r="AAW18" s="46"/>
      <c r="AAX18" s="46"/>
      <c r="AAY18" s="46"/>
      <c r="AAZ18" s="46"/>
      <c r="ABA18" s="46"/>
      <c r="ABB18" s="46"/>
      <c r="ABC18" s="46"/>
      <c r="ABD18" s="46"/>
      <c r="ABE18" s="46"/>
      <c r="ABF18" s="46"/>
      <c r="ABG18" s="46"/>
      <c r="ABH18" s="46"/>
      <c r="ABI18" s="46"/>
      <c r="ABJ18" s="46"/>
      <c r="ABK18" s="46"/>
      <c r="ABL18" s="46"/>
      <c r="ABM18" s="46"/>
      <c r="ABN18" s="46"/>
      <c r="ABO18" s="46"/>
      <c r="ABP18" s="46"/>
      <c r="ABQ18" s="46"/>
      <c r="ABR18" s="46"/>
      <c r="ABS18" s="46"/>
      <c r="ABT18" s="46"/>
      <c r="ABU18" s="46"/>
      <c r="ABV18" s="46"/>
      <c r="ABW18" s="46"/>
      <c r="ABX18" s="46"/>
      <c r="ABY18" s="46"/>
      <c r="ABZ18" s="46"/>
      <c r="ACA18" s="46"/>
      <c r="ACB18" s="46"/>
      <c r="ACC18" s="46"/>
      <c r="ACD18" s="46"/>
      <c r="ACE18" s="46"/>
      <c r="ACF18" s="46"/>
      <c r="ACG18" s="46"/>
      <c r="ACH18" s="46"/>
      <c r="ACI18" s="46"/>
      <c r="ACJ18" s="46"/>
      <c r="ACK18" s="46"/>
      <c r="ACL18" s="46"/>
      <c r="ACM18" s="46"/>
      <c r="ACN18" s="46"/>
      <c r="ACO18" s="46"/>
      <c r="ACP18" s="46"/>
      <c r="ACQ18" s="46"/>
      <c r="ACR18" s="46"/>
      <c r="ACS18" s="46"/>
      <c r="ACT18" s="46"/>
      <c r="ACU18" s="46"/>
      <c r="ACV18" s="46"/>
      <c r="ACW18" s="46"/>
      <c r="ACX18" s="46"/>
      <c r="ACY18" s="46"/>
      <c r="ACZ18" s="46"/>
      <c r="ADA18" s="46"/>
      <c r="ADB18" s="46"/>
      <c r="ADC18" s="46"/>
      <c r="ADD18" s="46"/>
      <c r="ADE18" s="46"/>
      <c r="ADF18" s="46"/>
      <c r="ADG18" s="46"/>
      <c r="ADH18" s="46"/>
      <c r="ADI18" s="46"/>
      <c r="ADJ18" s="46"/>
      <c r="ADK18" s="46"/>
      <c r="ADL18" s="46"/>
      <c r="ADM18" s="46"/>
      <c r="ADN18" s="46"/>
      <c r="ADO18" s="46"/>
      <c r="ADP18" s="46"/>
      <c r="ADQ18" s="46"/>
      <c r="ADR18" s="46"/>
      <c r="ADS18" s="46"/>
      <c r="ADT18" s="46"/>
      <c r="ADU18" s="46"/>
      <c r="ADV18" s="46"/>
      <c r="ADW18" s="46"/>
      <c r="ADX18" s="46"/>
      <c r="ADY18" s="46"/>
      <c r="ADZ18" s="46"/>
      <c r="AEA18" s="46"/>
      <c r="AEB18" s="46"/>
      <c r="AEC18" s="46"/>
      <c r="AED18" s="46"/>
      <c r="AEE18" s="46"/>
      <c r="AEF18" s="46"/>
      <c r="AEG18" s="46"/>
      <c r="AEH18" s="46"/>
      <c r="AEI18" s="46"/>
      <c r="AEJ18" s="46"/>
      <c r="AEK18" s="46"/>
      <c r="AEL18" s="46"/>
      <c r="AEM18" s="46"/>
      <c r="AEN18" s="46"/>
      <c r="AEO18" s="46"/>
      <c r="AEP18" s="46"/>
      <c r="AEQ18" s="46"/>
      <c r="AER18" s="46"/>
      <c r="AES18" s="46"/>
      <c r="AET18" s="46"/>
      <c r="AEU18" s="46"/>
      <c r="AEV18" s="46"/>
      <c r="AEW18" s="46"/>
      <c r="AEX18" s="46"/>
      <c r="AEY18" s="46"/>
      <c r="AEZ18" s="46"/>
      <c r="AFA18" s="46"/>
      <c r="AFB18" s="46"/>
      <c r="AFC18" s="46"/>
      <c r="AFD18" s="46"/>
      <c r="AFE18" s="46"/>
      <c r="AFF18" s="46"/>
      <c r="AFG18" s="46"/>
      <c r="AFH18" s="46"/>
      <c r="AFI18" s="46"/>
      <c r="AFJ18" s="46"/>
      <c r="AFK18" s="46"/>
      <c r="AFL18" s="46"/>
      <c r="AFM18" s="46"/>
      <c r="AFN18" s="46"/>
      <c r="AFO18" s="46"/>
      <c r="AFP18" s="46"/>
      <c r="AFQ18" s="46"/>
      <c r="AFR18" s="46"/>
      <c r="AFS18" s="46"/>
      <c r="AFT18" s="46"/>
      <c r="AFU18" s="46"/>
      <c r="AFV18" s="46"/>
      <c r="AFW18" s="46"/>
      <c r="AFX18" s="46"/>
      <c r="AFY18" s="46"/>
      <c r="AFZ18" s="46"/>
      <c r="AGA18" s="46"/>
      <c r="AGB18" s="46"/>
      <c r="AGC18" s="46"/>
      <c r="AGD18" s="46"/>
      <c r="AGE18" s="46"/>
      <c r="AGF18" s="46"/>
      <c r="AGG18" s="46"/>
      <c r="AGH18" s="46"/>
      <c r="AGI18" s="46"/>
      <c r="AGJ18" s="46"/>
      <c r="AGK18" s="46"/>
      <c r="AGL18" s="46"/>
      <c r="AGM18" s="46"/>
      <c r="AGN18" s="46"/>
      <c r="AGO18" s="46"/>
      <c r="AGP18" s="46"/>
      <c r="AGQ18" s="46"/>
      <c r="AGR18" s="46"/>
      <c r="AGS18" s="46"/>
      <c r="AGT18" s="46"/>
      <c r="AGU18" s="46"/>
      <c r="AGV18" s="46"/>
      <c r="AGW18" s="46"/>
      <c r="AGX18" s="46"/>
      <c r="AGY18" s="46"/>
      <c r="AGZ18" s="46"/>
      <c r="AHA18" s="46"/>
      <c r="AHB18" s="46"/>
      <c r="AHC18" s="46"/>
      <c r="AHD18" s="46"/>
      <c r="AHE18" s="46"/>
      <c r="AHF18" s="46"/>
      <c r="AHG18" s="46"/>
      <c r="AHH18" s="46"/>
      <c r="AHI18" s="46"/>
      <c r="AHJ18" s="46"/>
      <c r="AHK18" s="46"/>
      <c r="AHL18" s="46"/>
      <c r="AHM18" s="46"/>
      <c r="AHN18" s="46"/>
      <c r="AHO18" s="46"/>
      <c r="AHP18" s="46"/>
      <c r="AHQ18" s="46"/>
      <c r="AHR18" s="46"/>
      <c r="AHS18" s="46"/>
      <c r="AHT18" s="46"/>
      <c r="AHU18" s="46"/>
      <c r="AHV18" s="46"/>
      <c r="AHW18" s="46"/>
      <c r="AHX18" s="46"/>
      <c r="AHY18" s="46"/>
      <c r="AHZ18" s="46"/>
      <c r="AIA18" s="46"/>
      <c r="AIB18" s="46"/>
      <c r="AIC18" s="46"/>
      <c r="AID18" s="46"/>
      <c r="AIE18" s="46"/>
      <c r="AIF18" s="46"/>
      <c r="AIG18" s="46"/>
      <c r="AIH18" s="46"/>
      <c r="AII18" s="46"/>
      <c r="AIJ18" s="46"/>
      <c r="AIK18" s="46"/>
      <c r="AIL18" s="46"/>
      <c r="AIM18" s="46"/>
      <c r="AIN18" s="46"/>
      <c r="AIO18" s="46"/>
      <c r="AIP18" s="46"/>
      <c r="AIQ18" s="46"/>
      <c r="AIR18" s="46"/>
      <c r="AIS18" s="46"/>
      <c r="AIT18" s="46"/>
      <c r="AIU18" s="46"/>
      <c r="AIV18" s="46"/>
      <c r="AIW18" s="46"/>
      <c r="AIX18" s="46"/>
      <c r="AIY18" s="46"/>
      <c r="AIZ18" s="46"/>
      <c r="AJA18" s="46"/>
      <c r="AJB18" s="46"/>
      <c r="AJC18" s="46"/>
      <c r="AJD18" s="46"/>
      <c r="AJE18" s="46"/>
      <c r="AJF18" s="46"/>
      <c r="AJG18" s="46"/>
      <c r="AJH18" s="46"/>
      <c r="AJI18" s="46"/>
      <c r="AJJ18" s="46"/>
      <c r="AJK18" s="46"/>
      <c r="AJL18" s="46"/>
      <c r="AJM18" s="46"/>
      <c r="AJN18" s="46"/>
      <c r="AJO18" s="46"/>
      <c r="AJP18" s="46"/>
      <c r="AJQ18" s="46"/>
      <c r="AJR18" s="46"/>
      <c r="AJS18" s="46"/>
      <c r="AJT18" s="46"/>
      <c r="AJU18" s="46"/>
      <c r="AJV18" s="46"/>
      <c r="AJW18" s="46"/>
      <c r="AJX18" s="46"/>
      <c r="AJY18" s="46"/>
      <c r="AJZ18" s="46"/>
      <c r="AKA18" s="46"/>
      <c r="AKB18" s="46"/>
      <c r="AKC18" s="46"/>
      <c r="AKD18" s="46"/>
      <c r="AKE18" s="46"/>
      <c r="AKF18" s="46"/>
      <c r="AKG18" s="46"/>
      <c r="AKH18" s="46"/>
      <c r="AKI18" s="46"/>
      <c r="AKJ18" s="46"/>
      <c r="AKK18" s="46"/>
      <c r="AKL18" s="46"/>
      <c r="AKM18" s="46"/>
      <c r="AKN18" s="46"/>
      <c r="AKO18" s="46"/>
      <c r="AKP18" s="46"/>
      <c r="AKQ18" s="46"/>
      <c r="AKR18" s="46"/>
      <c r="AKS18" s="46"/>
      <c r="AKT18" s="46"/>
      <c r="AKU18" s="46"/>
      <c r="AKV18" s="46"/>
      <c r="AKW18" s="46"/>
      <c r="AKX18" s="46"/>
      <c r="AKY18" s="46"/>
      <c r="AKZ18" s="46"/>
      <c r="ALA18" s="46"/>
      <c r="ALB18" s="46"/>
      <c r="ALC18" s="46"/>
      <c r="ALD18" s="46"/>
      <c r="ALE18" s="46"/>
      <c r="ALF18" s="46"/>
      <c r="ALG18" s="46"/>
      <c r="ALH18" s="46"/>
      <c r="ALI18" s="46"/>
      <c r="ALJ18" s="46"/>
      <c r="ALK18" s="46"/>
      <c r="ALL18" s="46"/>
      <c r="ALM18" s="46"/>
      <c r="ALN18" s="46"/>
      <c r="ALO18" s="46"/>
      <c r="ALP18" s="46"/>
      <c r="ALQ18" s="46"/>
      <c r="ALR18" s="46"/>
      <c r="ALS18" s="46"/>
      <c r="ALT18" s="46"/>
      <c r="ALU18" s="46"/>
      <c r="ALV18" s="46"/>
      <c r="ALW18" s="46"/>
      <c r="ALX18" s="46"/>
      <c r="ALY18" s="46"/>
      <c r="ALZ18" s="46"/>
      <c r="AMA18" s="46"/>
      <c r="AMB18" s="46"/>
      <c r="AMC18" s="46"/>
      <c r="AMD18" s="46"/>
      <c r="AME18" s="46"/>
      <c r="AMF18" s="46"/>
      <c r="AMG18" s="46"/>
      <c r="AMH18" s="46"/>
      <c r="AMI18" s="46"/>
      <c r="AMJ18" s="46"/>
      <c r="AMK18" s="46"/>
      <c r="AML18" s="46"/>
      <c r="AMM18" s="46"/>
      <c r="AMN18" s="46"/>
      <c r="AMO18" s="46"/>
      <c r="AMP18" s="46"/>
      <c r="AMQ18" s="46"/>
      <c r="AMR18" s="46"/>
      <c r="AMS18" s="46"/>
      <c r="AMT18" s="46"/>
      <c r="AMU18" s="46"/>
      <c r="AMV18" s="46"/>
      <c r="AMW18" s="46"/>
      <c r="AMX18" s="46"/>
      <c r="AMY18" s="46"/>
      <c r="AMZ18" s="46"/>
      <c r="ANA18" s="46"/>
      <c r="ANB18" s="46"/>
      <c r="ANC18" s="46"/>
      <c r="AND18" s="46"/>
      <c r="ANE18" s="46"/>
      <c r="ANF18" s="46"/>
      <c r="ANG18" s="46"/>
      <c r="ANH18" s="46"/>
      <c r="ANI18" s="46"/>
      <c r="ANJ18" s="46"/>
      <c r="ANK18" s="46"/>
      <c r="ANL18" s="46"/>
      <c r="ANM18" s="46"/>
      <c r="ANN18" s="46"/>
      <c r="ANO18" s="46"/>
      <c r="ANP18" s="46"/>
      <c r="ANQ18" s="46"/>
      <c r="ANR18" s="46"/>
      <c r="ANS18" s="46"/>
      <c r="ANT18" s="46"/>
      <c r="ANU18" s="46"/>
      <c r="ANV18" s="46"/>
      <c r="ANW18" s="46"/>
      <c r="ANX18" s="46"/>
      <c r="ANY18" s="46"/>
      <c r="ANZ18" s="46"/>
      <c r="AOA18" s="46"/>
      <c r="AOB18" s="46"/>
      <c r="AOC18" s="46"/>
      <c r="AOD18" s="46"/>
      <c r="AOE18" s="46"/>
      <c r="AOF18" s="46"/>
      <c r="AOG18" s="46"/>
      <c r="AOH18" s="46"/>
      <c r="AOI18" s="46"/>
      <c r="AOJ18" s="46"/>
      <c r="AOK18" s="46"/>
      <c r="AOL18" s="46"/>
      <c r="AOM18" s="46"/>
      <c r="AON18" s="46"/>
      <c r="AOO18" s="46"/>
      <c r="AOP18" s="46"/>
      <c r="AOQ18" s="46"/>
      <c r="AOR18" s="46"/>
      <c r="AOS18" s="46"/>
      <c r="AOT18" s="46"/>
      <c r="AOU18" s="46"/>
      <c r="AOV18" s="46"/>
      <c r="AOW18" s="46"/>
      <c r="AOX18" s="46"/>
      <c r="AOY18" s="46"/>
      <c r="AOZ18" s="46"/>
      <c r="APA18" s="46"/>
      <c r="APB18" s="46"/>
      <c r="APC18" s="46"/>
      <c r="APD18" s="46"/>
      <c r="APE18" s="46"/>
      <c r="APF18" s="46"/>
      <c r="APG18" s="46"/>
      <c r="APH18" s="46"/>
      <c r="API18" s="46"/>
      <c r="APJ18" s="46"/>
      <c r="APK18" s="46"/>
      <c r="APL18" s="46"/>
      <c r="APM18" s="46"/>
      <c r="APN18" s="46"/>
      <c r="APO18" s="46"/>
      <c r="APP18" s="46"/>
      <c r="APQ18" s="46"/>
      <c r="APR18" s="46"/>
      <c r="APS18" s="46"/>
      <c r="APT18" s="46"/>
      <c r="APU18" s="46"/>
      <c r="APV18" s="46"/>
      <c r="APW18" s="46"/>
      <c r="APX18" s="46"/>
      <c r="APY18" s="46"/>
      <c r="APZ18" s="46"/>
      <c r="AQA18" s="46"/>
      <c r="AQB18" s="46"/>
      <c r="AQC18" s="46"/>
      <c r="AQD18" s="46"/>
      <c r="AQE18" s="46"/>
      <c r="AQF18" s="46"/>
      <c r="AQG18" s="46"/>
      <c r="AQH18" s="46"/>
      <c r="AQI18" s="46"/>
      <c r="AQJ18" s="46"/>
      <c r="AQK18" s="46"/>
      <c r="AQL18" s="46"/>
      <c r="AQM18" s="46"/>
      <c r="AQN18" s="46"/>
      <c r="AQO18" s="46"/>
      <c r="AQP18" s="46"/>
      <c r="AQQ18" s="46"/>
      <c r="AQR18" s="46"/>
      <c r="AQS18" s="46"/>
      <c r="AQT18" s="46"/>
      <c r="AQU18" s="46"/>
      <c r="AQV18" s="46"/>
      <c r="AQW18" s="46"/>
      <c r="AQX18" s="46"/>
      <c r="AQY18" s="46"/>
      <c r="AQZ18" s="46"/>
      <c r="ARA18" s="46"/>
      <c r="ARB18" s="46"/>
      <c r="ARC18" s="46"/>
      <c r="ARD18" s="46"/>
      <c r="ARE18" s="46"/>
      <c r="ARF18" s="46"/>
      <c r="ARG18" s="46"/>
      <c r="ARH18" s="46"/>
      <c r="ARI18" s="46"/>
      <c r="ARJ18" s="46"/>
      <c r="ARK18" s="46"/>
      <c r="ARL18" s="46"/>
      <c r="ARM18" s="46"/>
      <c r="ARN18" s="46"/>
      <c r="ARO18" s="46"/>
      <c r="ARP18" s="46"/>
      <c r="ARQ18" s="46"/>
      <c r="ARR18" s="46"/>
      <c r="ARS18" s="46"/>
      <c r="ART18" s="46"/>
      <c r="ARU18" s="46"/>
      <c r="ARV18" s="46"/>
      <c r="ARW18" s="46"/>
      <c r="ARX18" s="46"/>
      <c r="ARY18" s="46"/>
      <c r="ARZ18" s="46"/>
      <c r="ASA18" s="46"/>
      <c r="ASB18" s="46"/>
      <c r="ASC18" s="46"/>
      <c r="ASD18" s="46"/>
      <c r="ASE18" s="46"/>
      <c r="ASF18" s="46"/>
      <c r="ASG18" s="46"/>
      <c r="ASH18" s="46"/>
      <c r="ASI18" s="46"/>
      <c r="ASJ18" s="46"/>
      <c r="ASK18" s="46"/>
      <c r="ASL18" s="46"/>
      <c r="ASM18" s="46"/>
      <c r="ASN18" s="46"/>
      <c r="ASO18" s="46"/>
      <c r="ASP18" s="46"/>
      <c r="ASQ18" s="46"/>
      <c r="ASR18" s="46"/>
      <c r="ASS18" s="46"/>
      <c r="AST18" s="46"/>
      <c r="ASU18" s="46"/>
      <c r="ASV18" s="46"/>
      <c r="ASW18" s="46"/>
      <c r="ASX18" s="46"/>
      <c r="ASY18" s="46"/>
      <c r="ASZ18" s="46"/>
      <c r="ATA18" s="46"/>
      <c r="ATB18" s="46"/>
      <c r="ATC18" s="46"/>
      <c r="ATD18" s="46"/>
      <c r="ATE18" s="46"/>
      <c r="ATF18" s="46"/>
      <c r="ATG18" s="46"/>
      <c r="ATH18" s="46"/>
      <c r="ATI18" s="46"/>
      <c r="ATJ18" s="46"/>
      <c r="ATK18" s="46"/>
      <c r="ATL18" s="46"/>
      <c r="ATM18" s="46"/>
      <c r="ATN18" s="46"/>
      <c r="ATO18" s="46"/>
      <c r="ATP18" s="46"/>
      <c r="ATQ18" s="46"/>
      <c r="ATR18" s="46"/>
      <c r="ATS18" s="46"/>
      <c r="ATT18" s="46"/>
      <c r="ATU18" s="46"/>
      <c r="ATV18" s="46"/>
      <c r="ATW18" s="46"/>
      <c r="ATX18" s="46"/>
      <c r="ATY18" s="46"/>
      <c r="ATZ18" s="46"/>
      <c r="AUA18" s="46"/>
      <c r="AUB18" s="46"/>
      <c r="AUC18" s="46"/>
      <c r="AUD18" s="46"/>
      <c r="AUE18" s="46"/>
      <c r="AUF18" s="46"/>
      <c r="AUG18" s="46"/>
      <c r="AUH18" s="46"/>
      <c r="AUI18" s="46"/>
      <c r="AUJ18" s="46"/>
      <c r="AUK18" s="46"/>
      <c r="AUL18" s="46"/>
      <c r="AUM18" s="46"/>
      <c r="AUN18" s="46"/>
      <c r="AUO18" s="46"/>
      <c r="AUP18" s="46"/>
      <c r="AUQ18" s="46"/>
      <c r="AUR18" s="46"/>
      <c r="AUS18" s="46"/>
      <c r="AUT18" s="46"/>
      <c r="AUU18" s="46"/>
      <c r="AUV18" s="46"/>
      <c r="AUW18" s="46"/>
      <c r="AUX18" s="46"/>
      <c r="AUY18" s="46"/>
      <c r="AUZ18" s="46"/>
      <c r="AVA18" s="46"/>
      <c r="AVB18" s="46"/>
      <c r="AVC18" s="46"/>
      <c r="AVD18" s="46"/>
      <c r="AVE18" s="46"/>
      <c r="AVF18" s="46"/>
      <c r="AVG18" s="46"/>
      <c r="AVH18" s="46"/>
      <c r="AVI18" s="46"/>
      <c r="AVJ18" s="46"/>
      <c r="AVK18" s="46"/>
      <c r="AVL18" s="46"/>
      <c r="AVM18" s="46"/>
      <c r="AVN18" s="46"/>
      <c r="AVO18" s="46"/>
      <c r="AVP18" s="46"/>
      <c r="AVQ18" s="46"/>
      <c r="AVR18" s="46"/>
      <c r="AVS18" s="46"/>
      <c r="AVT18" s="46"/>
      <c r="AVU18" s="46"/>
      <c r="AVV18" s="46"/>
      <c r="AVW18" s="46"/>
      <c r="AVX18" s="46"/>
      <c r="AVY18" s="46"/>
      <c r="AVZ18" s="46"/>
      <c r="AWA18" s="46"/>
      <c r="AWB18" s="46"/>
      <c r="AWC18" s="46"/>
      <c r="AWD18" s="46"/>
      <c r="AWE18" s="46"/>
      <c r="AWF18" s="46"/>
      <c r="AWG18" s="46"/>
      <c r="AWH18" s="46"/>
      <c r="AWI18" s="46"/>
      <c r="AWJ18" s="46"/>
      <c r="AWK18" s="46"/>
      <c r="AWL18" s="46"/>
      <c r="AWM18" s="46"/>
      <c r="AWN18" s="46"/>
      <c r="AWO18" s="46"/>
      <c r="AWP18" s="46"/>
      <c r="AWQ18" s="46"/>
      <c r="AWR18" s="46"/>
      <c r="AWS18" s="46"/>
      <c r="AWT18" s="46"/>
      <c r="AWU18" s="46"/>
      <c r="AWV18" s="46"/>
      <c r="AWW18" s="46"/>
      <c r="AWX18" s="46"/>
      <c r="AWY18" s="46"/>
      <c r="AWZ18" s="46"/>
      <c r="AXA18" s="46"/>
      <c r="AXB18" s="46"/>
      <c r="AXC18" s="46"/>
      <c r="AXD18" s="46"/>
      <c r="AXE18" s="46"/>
      <c r="AXF18" s="46"/>
      <c r="AXG18" s="46"/>
      <c r="AXH18" s="46"/>
      <c r="AXI18" s="46"/>
      <c r="AXJ18" s="46"/>
      <c r="AXK18" s="46"/>
      <c r="AXL18" s="46"/>
      <c r="AXM18" s="46"/>
      <c r="AXN18" s="46"/>
      <c r="AXO18" s="46"/>
      <c r="AXP18" s="46"/>
      <c r="AXQ18" s="46"/>
      <c r="AXR18" s="46"/>
      <c r="AXS18" s="46"/>
      <c r="AXT18" s="46"/>
      <c r="AXU18" s="46"/>
      <c r="AXV18" s="46"/>
      <c r="AXW18" s="46"/>
      <c r="AXX18" s="46"/>
      <c r="AXY18" s="46"/>
      <c r="AXZ18" s="46"/>
      <c r="AYA18" s="46"/>
      <c r="AYB18" s="46"/>
      <c r="AYC18" s="46"/>
      <c r="AYD18" s="46"/>
      <c r="AYE18" s="46"/>
      <c r="AYF18" s="46"/>
      <c r="AYG18" s="46"/>
      <c r="AYH18" s="46"/>
      <c r="AYI18" s="46"/>
      <c r="AYJ18" s="46"/>
      <c r="AYK18" s="46"/>
      <c r="AYL18" s="46"/>
      <c r="AYM18" s="46"/>
      <c r="AYN18" s="46"/>
      <c r="AYO18" s="46"/>
      <c r="AYP18" s="46"/>
      <c r="AYQ18" s="46"/>
      <c r="AYR18" s="46"/>
      <c r="AYS18" s="46"/>
      <c r="AYT18" s="46"/>
      <c r="AYU18" s="46"/>
      <c r="AYV18" s="46"/>
      <c r="AYW18" s="46"/>
      <c r="AYX18" s="46"/>
      <c r="AYY18" s="46"/>
      <c r="AYZ18" s="46"/>
      <c r="AZA18" s="46"/>
      <c r="AZB18" s="46"/>
      <c r="AZC18" s="46"/>
      <c r="AZD18" s="46"/>
      <c r="AZE18" s="46"/>
      <c r="AZF18" s="46"/>
      <c r="AZG18" s="46"/>
      <c r="AZH18" s="46"/>
      <c r="AZI18" s="46"/>
      <c r="AZJ18" s="46"/>
      <c r="AZK18" s="46"/>
      <c r="AZL18" s="46"/>
      <c r="AZM18" s="46"/>
      <c r="AZN18" s="46"/>
      <c r="AZO18" s="46"/>
      <c r="AZP18" s="46"/>
      <c r="AZQ18" s="46"/>
      <c r="AZR18" s="46"/>
      <c r="AZS18" s="46"/>
      <c r="AZT18" s="46"/>
      <c r="AZU18" s="46"/>
      <c r="AZV18" s="46"/>
      <c r="AZW18" s="46"/>
      <c r="AZX18" s="46"/>
      <c r="AZY18" s="46"/>
      <c r="AZZ18" s="46"/>
      <c r="BAA18" s="46"/>
      <c r="BAB18" s="46"/>
      <c r="BAC18" s="46"/>
      <c r="BAD18" s="46"/>
      <c r="BAE18" s="46"/>
      <c r="BAF18" s="46"/>
      <c r="BAG18" s="46"/>
      <c r="BAH18" s="46"/>
      <c r="BAI18" s="46"/>
      <c r="BAJ18" s="46"/>
      <c r="BAK18" s="46"/>
      <c r="BAL18" s="46"/>
      <c r="BAM18" s="46"/>
      <c r="BAN18" s="46"/>
      <c r="BAO18" s="46"/>
      <c r="BAP18" s="46"/>
      <c r="BAQ18" s="46"/>
      <c r="BAR18" s="46"/>
      <c r="BAS18" s="46"/>
      <c r="BAT18" s="46"/>
      <c r="BAU18" s="46"/>
      <c r="BAV18" s="46"/>
      <c r="BAW18" s="46"/>
      <c r="BAX18" s="46"/>
      <c r="BAY18" s="46"/>
      <c r="BAZ18" s="46"/>
      <c r="BBA18" s="46"/>
      <c r="BBB18" s="46"/>
      <c r="BBC18" s="46"/>
      <c r="BBD18" s="46"/>
      <c r="BBE18" s="46"/>
      <c r="BBF18" s="46"/>
      <c r="BBG18" s="46"/>
      <c r="BBH18" s="46"/>
      <c r="BBI18" s="46"/>
      <c r="BBJ18" s="46"/>
      <c r="BBK18" s="46"/>
      <c r="BBL18" s="46"/>
      <c r="BBM18" s="46"/>
      <c r="BBN18" s="46"/>
      <c r="BBO18" s="46"/>
      <c r="BBP18" s="46"/>
      <c r="BBQ18" s="46"/>
      <c r="BBR18" s="46"/>
      <c r="BBS18" s="46"/>
      <c r="BBT18" s="46"/>
      <c r="BBU18" s="46"/>
      <c r="BBV18" s="46"/>
      <c r="BBW18" s="46"/>
      <c r="BBX18" s="46"/>
      <c r="BBY18" s="46"/>
      <c r="BBZ18" s="46"/>
      <c r="BCA18" s="46"/>
      <c r="BCB18" s="46"/>
      <c r="BCC18" s="46"/>
      <c r="BCD18" s="46"/>
      <c r="BCE18" s="46"/>
      <c r="BCF18" s="46"/>
      <c r="BCG18" s="46"/>
      <c r="BCH18" s="46"/>
      <c r="BCI18" s="46"/>
      <c r="BCJ18" s="46"/>
      <c r="BCK18" s="46"/>
      <c r="BCL18" s="46"/>
      <c r="BCM18" s="46"/>
      <c r="BCN18" s="46"/>
      <c r="BCO18" s="46"/>
      <c r="BCP18" s="46"/>
      <c r="BCQ18" s="46"/>
      <c r="BCR18" s="46"/>
      <c r="BCS18" s="46"/>
      <c r="BCT18" s="46"/>
      <c r="BCU18" s="46"/>
      <c r="BCV18" s="46"/>
      <c r="BCW18" s="46"/>
      <c r="BCX18" s="46"/>
      <c r="BCY18" s="46"/>
      <c r="BCZ18" s="46"/>
      <c r="BDA18" s="46"/>
      <c r="BDB18" s="46"/>
      <c r="BDC18" s="46"/>
      <c r="BDD18" s="46"/>
      <c r="BDE18" s="46"/>
      <c r="BDF18" s="46"/>
      <c r="BDG18" s="46"/>
      <c r="BDH18" s="46"/>
      <c r="BDI18" s="46"/>
      <c r="BDJ18" s="46"/>
      <c r="BDK18" s="46"/>
      <c r="BDL18" s="46"/>
      <c r="BDM18" s="46"/>
      <c r="BDN18" s="46"/>
      <c r="BDO18" s="46"/>
      <c r="BDP18" s="46"/>
      <c r="BDQ18" s="46"/>
      <c r="BDR18" s="46"/>
      <c r="BDS18" s="46"/>
      <c r="BDT18" s="46"/>
      <c r="BDU18" s="46"/>
      <c r="BDV18" s="46"/>
      <c r="BDW18" s="46"/>
      <c r="BDX18" s="46"/>
      <c r="BDY18" s="46"/>
      <c r="BDZ18" s="46"/>
      <c r="BEA18" s="46"/>
      <c r="BEB18" s="46"/>
      <c r="BEC18" s="46"/>
      <c r="BED18" s="46"/>
      <c r="BEE18" s="46"/>
      <c r="BEF18" s="46"/>
      <c r="BEG18" s="46"/>
      <c r="BEH18" s="46"/>
      <c r="BEI18" s="46"/>
      <c r="BEJ18" s="46"/>
      <c r="BEK18" s="46"/>
      <c r="BEL18" s="46"/>
      <c r="BEM18" s="46"/>
      <c r="BEN18" s="46"/>
      <c r="BEO18" s="46"/>
      <c r="BEP18" s="46"/>
      <c r="BEQ18" s="46"/>
      <c r="BER18" s="46"/>
      <c r="BES18" s="46"/>
      <c r="BET18" s="46"/>
      <c r="BEU18" s="46"/>
      <c r="BEV18" s="46"/>
      <c r="BEW18" s="46"/>
      <c r="BEX18" s="46"/>
      <c r="BEY18" s="46"/>
      <c r="BEZ18" s="46"/>
      <c r="BFA18" s="46"/>
      <c r="BFB18" s="46"/>
      <c r="BFC18" s="46"/>
      <c r="BFD18" s="46"/>
      <c r="BFE18" s="46"/>
      <c r="BFF18" s="46"/>
      <c r="BFG18" s="46"/>
      <c r="BFH18" s="46"/>
      <c r="BFI18" s="46"/>
      <c r="BFJ18" s="46"/>
      <c r="BFK18" s="46"/>
      <c r="BFL18" s="46"/>
      <c r="BFM18" s="46"/>
      <c r="BFN18" s="46"/>
      <c r="BFO18" s="46"/>
      <c r="BFP18" s="46"/>
      <c r="BFQ18" s="46"/>
      <c r="BFR18" s="46"/>
      <c r="BFS18" s="46"/>
      <c r="BFT18" s="46"/>
      <c r="BFU18" s="46"/>
      <c r="BFV18" s="46"/>
      <c r="BFW18" s="46"/>
      <c r="BFX18" s="46"/>
      <c r="BFY18" s="46"/>
      <c r="BFZ18" s="46"/>
      <c r="BGA18" s="46"/>
      <c r="BGB18" s="46"/>
      <c r="BGC18" s="46"/>
      <c r="BGD18" s="46"/>
      <c r="BGE18" s="46"/>
      <c r="BGF18" s="46"/>
      <c r="BGG18" s="46"/>
      <c r="BGH18" s="46"/>
      <c r="BGI18" s="46"/>
      <c r="BGJ18" s="46"/>
      <c r="BGK18" s="46"/>
      <c r="BGL18" s="46"/>
      <c r="BGM18" s="46"/>
      <c r="BGN18" s="46"/>
      <c r="BGO18" s="46"/>
      <c r="BGP18" s="46"/>
      <c r="BGQ18" s="46"/>
      <c r="BGR18" s="46"/>
      <c r="BGS18" s="46"/>
      <c r="BGT18" s="46"/>
      <c r="BGU18" s="46"/>
      <c r="BGV18" s="46"/>
      <c r="BGW18" s="46"/>
      <c r="BGX18" s="46"/>
      <c r="BGY18" s="46"/>
      <c r="BGZ18" s="46"/>
      <c r="BHA18" s="46"/>
      <c r="BHB18" s="46"/>
      <c r="BHC18" s="46"/>
      <c r="BHD18" s="46"/>
      <c r="BHE18" s="46"/>
      <c r="BHF18" s="46"/>
      <c r="BHG18" s="46"/>
      <c r="BHH18" s="46"/>
      <c r="BHI18" s="46"/>
      <c r="BHJ18" s="46"/>
      <c r="BHK18" s="46"/>
      <c r="BHL18" s="46"/>
      <c r="BHM18" s="46"/>
      <c r="BHN18" s="46"/>
      <c r="BHO18" s="46"/>
      <c r="BHP18" s="46"/>
      <c r="BHQ18" s="46"/>
      <c r="BHR18" s="46"/>
      <c r="BHS18" s="46"/>
      <c r="BHT18" s="46"/>
      <c r="BHU18" s="46"/>
      <c r="BHV18" s="46"/>
      <c r="BHW18" s="46"/>
      <c r="BHX18" s="46"/>
      <c r="BHY18" s="46"/>
      <c r="BHZ18" s="46"/>
      <c r="BIA18" s="46"/>
      <c r="BIB18" s="46"/>
      <c r="BIC18" s="46"/>
      <c r="BID18" s="46"/>
      <c r="BIE18" s="46"/>
      <c r="BIF18" s="46"/>
      <c r="BIG18" s="46"/>
      <c r="BIH18" s="46"/>
      <c r="BII18" s="46"/>
      <c r="BIJ18" s="46"/>
      <c r="BIK18" s="46"/>
      <c r="BIL18" s="46"/>
      <c r="BIM18" s="46"/>
      <c r="BIN18" s="46"/>
      <c r="BIO18" s="46"/>
      <c r="BIP18" s="46"/>
      <c r="BIQ18" s="46"/>
      <c r="BIR18" s="46"/>
      <c r="BIS18" s="46"/>
      <c r="BIT18" s="46"/>
      <c r="BIU18" s="46"/>
      <c r="BIV18" s="46"/>
      <c r="BIW18" s="46"/>
      <c r="BIX18" s="46"/>
      <c r="BIY18" s="46"/>
      <c r="BIZ18" s="46"/>
      <c r="BJA18" s="46"/>
      <c r="BJB18" s="46"/>
      <c r="BJC18" s="46"/>
      <c r="BJD18" s="46"/>
      <c r="BJE18" s="46"/>
      <c r="BJF18" s="46"/>
      <c r="BJG18" s="46"/>
      <c r="BJH18" s="46"/>
      <c r="BJI18" s="46"/>
      <c r="BJJ18" s="46"/>
      <c r="BJK18" s="46"/>
      <c r="BJL18" s="46"/>
      <c r="BJM18" s="46"/>
      <c r="BJN18" s="46"/>
      <c r="BJO18" s="46"/>
      <c r="BJP18" s="46"/>
      <c r="BJQ18" s="46"/>
      <c r="BJR18" s="46"/>
      <c r="BJS18" s="46"/>
      <c r="BJT18" s="46"/>
      <c r="BJU18" s="46"/>
      <c r="BJV18" s="46"/>
      <c r="BJW18" s="46"/>
      <c r="BJX18" s="46"/>
      <c r="BJY18" s="46"/>
      <c r="BJZ18" s="46"/>
      <c r="BKA18" s="46"/>
      <c r="BKB18" s="46"/>
      <c r="BKC18" s="46"/>
      <c r="BKD18" s="46"/>
      <c r="BKE18" s="46"/>
      <c r="BKF18" s="46"/>
      <c r="BKG18" s="46"/>
      <c r="BKH18" s="46"/>
      <c r="BKI18" s="46"/>
      <c r="BKJ18" s="46"/>
      <c r="BKK18" s="46"/>
      <c r="BKL18" s="46"/>
      <c r="BKM18" s="46"/>
      <c r="BKN18" s="46"/>
      <c r="BKO18" s="46"/>
      <c r="BKP18" s="46"/>
      <c r="BKQ18" s="46"/>
      <c r="BKR18" s="46"/>
      <c r="BKS18" s="46"/>
      <c r="BKT18" s="46"/>
      <c r="BKU18" s="46"/>
      <c r="BKV18" s="46"/>
      <c r="BKW18" s="46"/>
      <c r="BKX18" s="46"/>
      <c r="BKY18" s="46"/>
      <c r="BKZ18" s="46"/>
      <c r="BLA18" s="46"/>
      <c r="BLB18" s="46"/>
      <c r="BLC18" s="46"/>
      <c r="BLD18" s="46"/>
      <c r="BLE18" s="46"/>
      <c r="BLF18" s="46"/>
      <c r="BLG18" s="46"/>
      <c r="BLH18" s="46"/>
      <c r="BLI18" s="46"/>
      <c r="BLJ18" s="46"/>
      <c r="BLK18" s="46"/>
      <c r="BLL18" s="46"/>
      <c r="BLM18" s="46"/>
      <c r="BLN18" s="46"/>
      <c r="BLO18" s="46"/>
      <c r="BLP18" s="46"/>
      <c r="BLQ18" s="46"/>
      <c r="BLR18" s="46"/>
      <c r="BLS18" s="46"/>
      <c r="BLT18" s="46"/>
      <c r="BLU18" s="46"/>
      <c r="BLV18" s="46"/>
      <c r="BLW18" s="46"/>
      <c r="BLX18" s="46"/>
      <c r="BLY18" s="46"/>
      <c r="BLZ18" s="46"/>
      <c r="BMA18" s="46"/>
      <c r="BMB18" s="46"/>
      <c r="BMC18" s="46"/>
      <c r="BMD18" s="46"/>
      <c r="BME18" s="46"/>
      <c r="BMF18" s="46"/>
      <c r="BMG18" s="46"/>
      <c r="BMH18" s="46"/>
      <c r="BMI18" s="46"/>
      <c r="BMJ18" s="46"/>
      <c r="BMK18" s="46"/>
      <c r="BML18" s="46"/>
      <c r="BMM18" s="46"/>
      <c r="BMN18" s="46"/>
      <c r="BMO18" s="46"/>
      <c r="BMP18" s="46"/>
      <c r="BMQ18" s="46"/>
      <c r="BMR18" s="46"/>
      <c r="BMS18" s="46"/>
      <c r="BMT18" s="46"/>
      <c r="BMU18" s="46"/>
      <c r="BMV18" s="46"/>
      <c r="BMW18" s="46"/>
      <c r="BMX18" s="46"/>
      <c r="BMY18" s="46"/>
      <c r="BMZ18" s="46"/>
      <c r="BNA18" s="46"/>
      <c r="BNB18" s="46"/>
      <c r="BNC18" s="46"/>
      <c r="BND18" s="46"/>
      <c r="BNE18" s="46"/>
      <c r="BNF18" s="46"/>
      <c r="BNG18" s="46"/>
      <c r="BNH18" s="46"/>
      <c r="BNI18" s="46"/>
      <c r="BNJ18" s="46"/>
      <c r="BNK18" s="46"/>
      <c r="BNL18" s="46"/>
      <c r="BNM18" s="46"/>
      <c r="BNN18" s="46"/>
      <c r="BNO18" s="46"/>
      <c r="BNP18" s="46"/>
      <c r="BNQ18" s="46"/>
      <c r="BNR18" s="46"/>
      <c r="BNS18" s="46"/>
      <c r="BNT18" s="46"/>
      <c r="BNU18" s="46"/>
      <c r="BNV18" s="46"/>
      <c r="BNW18" s="46"/>
      <c r="BNX18" s="46"/>
      <c r="BNY18" s="46"/>
      <c r="BNZ18" s="46"/>
      <c r="BOA18" s="46"/>
      <c r="BOB18" s="46"/>
      <c r="BOC18" s="46"/>
      <c r="BOD18" s="46"/>
      <c r="BOE18" s="46"/>
      <c r="BOF18" s="46"/>
      <c r="BOG18" s="46"/>
      <c r="BOH18" s="46"/>
      <c r="BOI18" s="46"/>
      <c r="BOJ18" s="46"/>
      <c r="BOK18" s="46"/>
      <c r="BOL18" s="46"/>
      <c r="BOM18" s="46"/>
      <c r="BON18" s="46"/>
      <c r="BOO18" s="46"/>
      <c r="BOP18" s="46"/>
      <c r="BOQ18" s="46"/>
      <c r="BOR18" s="46"/>
      <c r="BOS18" s="46"/>
      <c r="BOT18" s="46"/>
      <c r="BOU18" s="46"/>
      <c r="BOV18" s="46"/>
      <c r="BOW18" s="46"/>
      <c r="BOX18" s="46"/>
      <c r="BOY18" s="46"/>
      <c r="BOZ18" s="46"/>
      <c r="BPA18" s="46"/>
      <c r="BPB18" s="46"/>
      <c r="BPC18" s="46"/>
      <c r="BPD18" s="46"/>
      <c r="BPE18" s="46"/>
      <c r="BPF18" s="46"/>
      <c r="BPG18" s="46"/>
      <c r="BPH18" s="46"/>
      <c r="BPI18" s="46"/>
      <c r="BPJ18" s="46"/>
      <c r="BPK18" s="46"/>
      <c r="BPL18" s="46"/>
      <c r="BPM18" s="46"/>
      <c r="BPN18" s="46"/>
      <c r="BPO18" s="46"/>
      <c r="BPP18" s="46"/>
      <c r="BPQ18" s="46"/>
      <c r="BPR18" s="46"/>
      <c r="BPS18" s="46"/>
      <c r="BPT18" s="46"/>
      <c r="BPU18" s="46"/>
      <c r="BPV18" s="46"/>
      <c r="BPW18" s="46"/>
      <c r="BPX18" s="46"/>
      <c r="BPY18" s="46"/>
      <c r="BPZ18" s="46"/>
      <c r="BQA18" s="46"/>
      <c r="BQB18" s="46"/>
      <c r="BQC18" s="46"/>
      <c r="BQD18" s="46"/>
      <c r="BQE18" s="46"/>
      <c r="BQF18" s="46"/>
      <c r="BQG18" s="46"/>
      <c r="BQH18" s="46"/>
      <c r="BQI18" s="46"/>
      <c r="BQJ18" s="46"/>
      <c r="BQK18" s="46"/>
      <c r="BQL18" s="46"/>
      <c r="BQM18" s="46"/>
      <c r="BQN18" s="46"/>
      <c r="BQO18" s="46"/>
      <c r="BQP18" s="46"/>
      <c r="BQQ18" s="46"/>
      <c r="BQR18" s="46"/>
      <c r="BQS18" s="46"/>
      <c r="BQT18" s="46"/>
      <c r="BQU18" s="46"/>
      <c r="BQV18" s="46"/>
      <c r="BQW18" s="46"/>
      <c r="BQX18" s="46"/>
      <c r="BQY18" s="46"/>
      <c r="BQZ18" s="46"/>
      <c r="BRA18" s="46"/>
      <c r="BRB18" s="46"/>
      <c r="BRC18" s="46"/>
      <c r="BRD18" s="46"/>
      <c r="BRE18" s="46"/>
      <c r="BRF18" s="46"/>
      <c r="BRG18" s="46"/>
      <c r="BRH18" s="46"/>
      <c r="BRI18" s="46"/>
      <c r="BRJ18" s="46"/>
      <c r="BRK18" s="46"/>
      <c r="BRL18" s="46"/>
      <c r="BRM18" s="46"/>
      <c r="BRN18" s="46"/>
      <c r="BRO18" s="46"/>
      <c r="BRP18" s="46"/>
      <c r="BRQ18" s="46"/>
      <c r="BRR18" s="46"/>
      <c r="BRS18" s="46"/>
      <c r="BRT18" s="46"/>
      <c r="BRU18" s="46"/>
      <c r="BRV18" s="46"/>
      <c r="BRW18" s="46"/>
      <c r="BRX18" s="46"/>
      <c r="BRY18" s="46"/>
      <c r="BRZ18" s="46"/>
      <c r="BSA18" s="46"/>
      <c r="BSB18" s="46"/>
      <c r="BSC18" s="46"/>
      <c r="BSD18" s="46"/>
      <c r="BSE18" s="46"/>
      <c r="BSF18" s="46"/>
      <c r="BSG18" s="46"/>
      <c r="BSH18" s="46"/>
      <c r="BSI18" s="46"/>
      <c r="BSJ18" s="46"/>
      <c r="BSK18" s="46"/>
      <c r="BSL18" s="46"/>
      <c r="BSM18" s="46"/>
      <c r="BSN18" s="46"/>
      <c r="BSO18" s="46"/>
      <c r="BSP18" s="46"/>
      <c r="BSQ18" s="46"/>
      <c r="BSR18" s="46"/>
      <c r="BSS18" s="46"/>
      <c r="BST18" s="46"/>
      <c r="BSU18" s="46"/>
      <c r="BSV18" s="46"/>
      <c r="BSW18" s="46"/>
      <c r="BSX18" s="46"/>
      <c r="BSY18" s="46"/>
      <c r="BSZ18" s="46"/>
      <c r="BTA18" s="46"/>
      <c r="BTB18" s="46"/>
      <c r="BTC18" s="46"/>
      <c r="BTD18" s="46"/>
      <c r="BTE18" s="46"/>
      <c r="BTF18" s="46"/>
      <c r="BTG18" s="46"/>
      <c r="BTH18" s="46"/>
      <c r="BTI18" s="46"/>
      <c r="BTJ18" s="46"/>
      <c r="BTK18" s="46"/>
      <c r="BTL18" s="46"/>
      <c r="BTM18" s="46"/>
      <c r="BTN18" s="46"/>
      <c r="BTO18" s="46"/>
      <c r="BTP18" s="46"/>
      <c r="BTQ18" s="46"/>
      <c r="BTR18" s="46"/>
      <c r="BTS18" s="46"/>
      <c r="BTT18" s="46"/>
      <c r="BTU18" s="46"/>
      <c r="BTV18" s="46"/>
      <c r="BTW18" s="46"/>
      <c r="BTX18" s="46"/>
      <c r="BTY18" s="46"/>
      <c r="BTZ18" s="46"/>
      <c r="BUA18" s="46"/>
      <c r="BUB18" s="46"/>
      <c r="BUC18" s="46"/>
      <c r="BUD18" s="46"/>
      <c r="BUE18" s="46"/>
      <c r="BUF18" s="46"/>
      <c r="BUG18" s="46"/>
      <c r="BUH18" s="46"/>
      <c r="BUI18" s="46"/>
      <c r="BUJ18" s="46"/>
      <c r="BUK18" s="46"/>
      <c r="BUL18" s="46"/>
      <c r="BUM18" s="46"/>
      <c r="BUN18" s="46"/>
      <c r="BUO18" s="46"/>
      <c r="BUP18" s="46"/>
      <c r="BUQ18" s="46"/>
      <c r="BUR18" s="46"/>
      <c r="BUS18" s="46"/>
      <c r="BUT18" s="46"/>
      <c r="BUU18" s="46"/>
      <c r="BUV18" s="46"/>
      <c r="BUW18" s="46"/>
      <c r="BUX18" s="46"/>
      <c r="BUY18" s="46"/>
      <c r="BUZ18" s="46"/>
      <c r="BVA18" s="46"/>
      <c r="BVB18" s="46"/>
      <c r="BVC18" s="46"/>
      <c r="BVD18" s="46"/>
      <c r="BVE18" s="46"/>
      <c r="BVF18" s="46"/>
      <c r="BVG18" s="46"/>
      <c r="BVH18" s="46"/>
      <c r="BVI18" s="46"/>
      <c r="BVJ18" s="46"/>
      <c r="BVK18" s="46"/>
      <c r="BVL18" s="46"/>
      <c r="BVM18" s="46"/>
      <c r="BVN18" s="46"/>
      <c r="BVO18" s="46"/>
      <c r="BVP18" s="46"/>
      <c r="BVQ18" s="46"/>
      <c r="BVR18" s="46"/>
      <c r="BVS18" s="46"/>
      <c r="BVT18" s="46"/>
      <c r="BVU18" s="46"/>
      <c r="BVV18" s="46"/>
      <c r="BVW18" s="46"/>
      <c r="BVX18" s="46"/>
      <c r="BVY18" s="46"/>
      <c r="BVZ18" s="46"/>
      <c r="BWA18" s="46"/>
      <c r="BWB18" s="46"/>
      <c r="BWC18" s="46"/>
      <c r="BWD18" s="46"/>
      <c r="BWE18" s="46"/>
      <c r="BWF18" s="46"/>
      <c r="BWG18" s="46"/>
      <c r="BWH18" s="46"/>
      <c r="BWI18" s="46"/>
      <c r="BWJ18" s="46"/>
      <c r="BWK18" s="46"/>
      <c r="BWL18" s="46"/>
      <c r="BWM18" s="46"/>
      <c r="BWN18" s="46"/>
      <c r="BWO18" s="46"/>
      <c r="BWP18" s="46"/>
      <c r="BWQ18" s="46"/>
      <c r="BWR18" s="46"/>
      <c r="BWS18" s="46"/>
      <c r="BWT18" s="46"/>
      <c r="BWU18" s="46"/>
      <c r="BWV18" s="46"/>
      <c r="BWW18" s="46"/>
      <c r="BWX18" s="46"/>
      <c r="BWY18" s="46"/>
      <c r="BWZ18" s="46"/>
      <c r="BXA18" s="46"/>
      <c r="BXB18" s="46"/>
      <c r="BXC18" s="46"/>
      <c r="BXD18" s="46"/>
      <c r="BXE18" s="46"/>
      <c r="BXF18" s="46"/>
      <c r="BXG18" s="46"/>
      <c r="BXH18" s="46"/>
      <c r="BXI18" s="46"/>
      <c r="BXJ18" s="46"/>
      <c r="BXK18" s="46"/>
      <c r="BXL18" s="46"/>
      <c r="BXM18" s="46"/>
      <c r="BXN18" s="46"/>
      <c r="BXO18" s="46"/>
      <c r="BXP18" s="46"/>
      <c r="BXQ18" s="46"/>
      <c r="BXR18" s="46"/>
      <c r="BXS18" s="46"/>
      <c r="BXT18" s="46"/>
      <c r="BXU18" s="46"/>
      <c r="BXV18" s="46"/>
      <c r="BXW18" s="46"/>
      <c r="BXX18" s="46"/>
      <c r="BXY18" s="46"/>
      <c r="BXZ18" s="46"/>
      <c r="BYA18" s="46"/>
      <c r="BYB18" s="46"/>
      <c r="BYC18" s="46"/>
      <c r="BYD18" s="46"/>
      <c r="BYE18" s="46"/>
      <c r="BYF18" s="46"/>
      <c r="BYG18" s="46"/>
      <c r="BYH18" s="46"/>
      <c r="BYI18" s="46"/>
      <c r="BYJ18" s="46"/>
      <c r="BYK18" s="46"/>
      <c r="BYL18" s="46"/>
      <c r="BYM18" s="46"/>
      <c r="BYN18" s="46"/>
      <c r="BYO18" s="46"/>
      <c r="BYP18" s="46"/>
      <c r="BYQ18" s="46"/>
      <c r="BYR18" s="46"/>
      <c r="BYS18" s="46"/>
      <c r="BYT18" s="46"/>
      <c r="BYU18" s="46"/>
      <c r="BYV18" s="46"/>
      <c r="BYW18" s="46"/>
      <c r="BYX18" s="46"/>
      <c r="BYY18" s="46"/>
      <c r="BYZ18" s="46"/>
      <c r="BZA18" s="46"/>
      <c r="BZB18" s="46"/>
      <c r="BZC18" s="46"/>
      <c r="BZD18" s="46"/>
      <c r="BZE18" s="46"/>
      <c r="BZF18" s="46"/>
      <c r="BZG18" s="46"/>
      <c r="BZH18" s="46"/>
      <c r="BZI18" s="46"/>
      <c r="BZJ18" s="46"/>
      <c r="BZK18" s="46"/>
      <c r="BZL18" s="46"/>
      <c r="BZM18" s="46"/>
      <c r="BZN18" s="46"/>
      <c r="BZO18" s="46"/>
      <c r="BZP18" s="46"/>
      <c r="BZQ18" s="46"/>
      <c r="BZR18" s="46"/>
      <c r="BZS18" s="46"/>
      <c r="BZT18" s="46"/>
      <c r="BZU18" s="46"/>
      <c r="BZV18" s="46"/>
      <c r="BZW18" s="46"/>
      <c r="BZX18" s="46"/>
      <c r="BZY18" s="46"/>
      <c r="BZZ18" s="46"/>
      <c r="CAA18" s="46"/>
      <c r="CAB18" s="46"/>
      <c r="CAC18" s="46"/>
      <c r="CAD18" s="46"/>
      <c r="CAE18" s="46"/>
      <c r="CAF18" s="46"/>
      <c r="CAG18" s="46"/>
      <c r="CAH18" s="46"/>
      <c r="CAI18" s="46"/>
      <c r="CAJ18" s="46"/>
      <c r="CAK18" s="46"/>
      <c r="CAL18" s="46"/>
      <c r="CAM18" s="46"/>
      <c r="CAN18" s="46"/>
      <c r="CAO18" s="46"/>
      <c r="CAP18" s="46"/>
      <c r="CAQ18" s="46"/>
      <c r="CAR18" s="46"/>
      <c r="CAS18" s="46"/>
      <c r="CAT18" s="46"/>
      <c r="CAU18" s="46"/>
      <c r="CAV18" s="46"/>
      <c r="CAW18" s="46"/>
      <c r="CAX18" s="46"/>
      <c r="CAY18" s="46"/>
      <c r="CAZ18" s="46"/>
      <c r="CBA18" s="46"/>
      <c r="CBB18" s="46"/>
      <c r="CBC18" s="46"/>
      <c r="CBD18" s="46"/>
      <c r="CBE18" s="46"/>
      <c r="CBF18" s="46"/>
      <c r="CBG18" s="46"/>
      <c r="CBH18" s="46"/>
      <c r="CBI18" s="46"/>
      <c r="CBJ18" s="46"/>
      <c r="CBK18" s="46"/>
      <c r="CBL18" s="46"/>
      <c r="CBM18" s="46"/>
      <c r="CBN18" s="46"/>
      <c r="CBO18" s="46"/>
      <c r="CBP18" s="46"/>
      <c r="CBQ18" s="46"/>
      <c r="CBR18" s="46"/>
      <c r="CBS18" s="46"/>
      <c r="CBT18" s="46"/>
      <c r="CBU18" s="46"/>
      <c r="CBV18" s="46"/>
      <c r="CBW18" s="46"/>
      <c r="CBX18" s="46"/>
      <c r="CBY18" s="46"/>
      <c r="CBZ18" s="46"/>
      <c r="CCA18" s="46"/>
      <c r="CCB18" s="46"/>
      <c r="CCC18" s="46"/>
      <c r="CCD18" s="46"/>
      <c r="CCE18" s="46"/>
      <c r="CCF18" s="46"/>
      <c r="CCG18" s="46"/>
      <c r="CCH18" s="46"/>
      <c r="CCI18" s="46"/>
      <c r="CCJ18" s="46"/>
      <c r="CCK18" s="46"/>
      <c r="CCL18" s="46"/>
      <c r="CCM18" s="46"/>
      <c r="CCN18" s="46"/>
      <c r="CCO18" s="46"/>
      <c r="CCP18" s="46"/>
      <c r="CCQ18" s="46"/>
      <c r="CCR18" s="46"/>
      <c r="CCS18" s="46"/>
      <c r="CCT18" s="46"/>
      <c r="CCU18" s="46"/>
      <c r="CCV18" s="46"/>
      <c r="CCW18" s="46"/>
      <c r="CCX18" s="46"/>
      <c r="CCY18" s="46"/>
      <c r="CCZ18" s="46"/>
      <c r="CDA18" s="46"/>
      <c r="CDB18" s="46"/>
      <c r="CDC18" s="46"/>
      <c r="CDD18" s="46"/>
      <c r="CDE18" s="46"/>
      <c r="CDF18" s="46"/>
      <c r="CDG18" s="46"/>
      <c r="CDH18" s="46"/>
      <c r="CDI18" s="46"/>
      <c r="CDJ18" s="46"/>
      <c r="CDK18" s="46"/>
      <c r="CDL18" s="46"/>
      <c r="CDM18" s="46"/>
      <c r="CDN18" s="46"/>
      <c r="CDO18" s="46"/>
      <c r="CDP18" s="46"/>
      <c r="CDQ18" s="46"/>
      <c r="CDR18" s="46"/>
      <c r="CDS18" s="46"/>
      <c r="CDT18" s="46"/>
      <c r="CDU18" s="46"/>
      <c r="CDV18" s="46"/>
      <c r="CDW18" s="46"/>
      <c r="CDX18" s="46"/>
      <c r="CDY18" s="46"/>
      <c r="CDZ18" s="46"/>
      <c r="CEA18" s="46"/>
      <c r="CEB18" s="46"/>
      <c r="CEC18" s="46"/>
      <c r="CED18" s="46"/>
      <c r="CEE18" s="46"/>
      <c r="CEF18" s="46"/>
      <c r="CEG18" s="46"/>
      <c r="CEH18" s="46"/>
      <c r="CEI18" s="46"/>
      <c r="CEJ18" s="46"/>
      <c r="CEK18" s="46"/>
      <c r="CEL18" s="46"/>
      <c r="CEM18" s="46"/>
      <c r="CEN18" s="46"/>
      <c r="CEO18" s="46"/>
      <c r="CEP18" s="46"/>
      <c r="CEQ18" s="46"/>
      <c r="CER18" s="46"/>
      <c r="CES18" s="46"/>
      <c r="CET18" s="46"/>
      <c r="CEU18" s="46"/>
      <c r="CEV18" s="46"/>
      <c r="CEW18" s="46"/>
      <c r="CEX18" s="46"/>
      <c r="CEY18" s="46"/>
      <c r="CEZ18" s="46"/>
      <c r="CFA18" s="46"/>
      <c r="CFB18" s="46"/>
      <c r="CFC18" s="46"/>
      <c r="CFD18" s="46"/>
      <c r="CFE18" s="46"/>
      <c r="CFF18" s="46"/>
      <c r="CFG18" s="46"/>
      <c r="CFH18" s="46"/>
      <c r="CFI18" s="46"/>
      <c r="CFJ18" s="46"/>
      <c r="CFK18" s="46"/>
      <c r="CFL18" s="46"/>
      <c r="CFM18" s="46"/>
      <c r="CFN18" s="46"/>
      <c r="CFO18" s="46"/>
      <c r="CFP18" s="46"/>
      <c r="CFQ18" s="46"/>
      <c r="CFR18" s="46"/>
      <c r="CFS18" s="46"/>
      <c r="CFT18" s="46"/>
      <c r="CFU18" s="46"/>
      <c r="CFV18" s="46"/>
      <c r="CFW18" s="46"/>
      <c r="CFX18" s="46"/>
      <c r="CFY18" s="46"/>
      <c r="CFZ18" s="46"/>
      <c r="CGA18" s="46"/>
      <c r="CGB18" s="46"/>
      <c r="CGC18" s="46"/>
      <c r="CGD18" s="46"/>
      <c r="CGE18" s="46"/>
      <c r="CGF18" s="46"/>
      <c r="CGG18" s="46"/>
      <c r="CGH18" s="46"/>
      <c r="CGI18" s="46"/>
      <c r="CGJ18" s="46"/>
      <c r="CGK18" s="46"/>
      <c r="CGL18" s="46"/>
      <c r="CGM18" s="46"/>
      <c r="CGN18" s="46"/>
      <c r="CGO18" s="46"/>
      <c r="CGP18" s="46"/>
      <c r="CGQ18" s="46"/>
      <c r="CGR18" s="46"/>
      <c r="CGS18" s="46"/>
      <c r="CGT18" s="46"/>
      <c r="CGU18" s="46"/>
      <c r="CGV18" s="46"/>
      <c r="CGW18" s="46"/>
      <c r="CGX18" s="46"/>
      <c r="CGY18" s="46"/>
      <c r="CGZ18" s="46"/>
      <c r="CHA18" s="46"/>
      <c r="CHB18" s="46"/>
      <c r="CHC18" s="46"/>
      <c r="CHD18" s="46"/>
      <c r="CHE18" s="46"/>
      <c r="CHF18" s="46"/>
      <c r="CHG18" s="46"/>
      <c r="CHH18" s="46"/>
      <c r="CHI18" s="46"/>
      <c r="CHJ18" s="46"/>
      <c r="CHK18" s="46"/>
      <c r="CHL18" s="46"/>
      <c r="CHM18" s="46"/>
      <c r="CHN18" s="46"/>
      <c r="CHO18" s="46"/>
      <c r="CHP18" s="46"/>
      <c r="CHQ18" s="46"/>
      <c r="CHR18" s="46"/>
      <c r="CHS18" s="46"/>
      <c r="CHT18" s="46"/>
      <c r="CHU18" s="46"/>
      <c r="CHV18" s="46"/>
      <c r="CHW18" s="46"/>
      <c r="CHX18" s="46"/>
      <c r="CHY18" s="46"/>
      <c r="CHZ18" s="46"/>
      <c r="CIA18" s="46"/>
      <c r="CIB18" s="46"/>
      <c r="CIC18" s="46"/>
      <c r="CID18" s="46"/>
      <c r="CIE18" s="46"/>
      <c r="CIF18" s="46"/>
      <c r="CIG18" s="46"/>
      <c r="CIH18" s="46"/>
      <c r="CII18" s="46"/>
      <c r="CIJ18" s="46"/>
      <c r="CIK18" s="46"/>
      <c r="CIL18" s="46"/>
      <c r="CIM18" s="46"/>
      <c r="CIN18" s="46"/>
      <c r="CIO18" s="46"/>
      <c r="CIP18" s="46"/>
      <c r="CIQ18" s="46"/>
      <c r="CIR18" s="46"/>
      <c r="CIS18" s="46"/>
      <c r="CIT18" s="46"/>
      <c r="CIU18" s="46"/>
      <c r="CIV18" s="46"/>
      <c r="CIW18" s="46"/>
      <c r="CIX18" s="46"/>
      <c r="CIY18" s="46"/>
      <c r="CIZ18" s="46"/>
      <c r="CJA18" s="46"/>
      <c r="CJB18" s="46"/>
      <c r="CJC18" s="46"/>
      <c r="CJD18" s="46"/>
      <c r="CJE18" s="46"/>
      <c r="CJF18" s="46"/>
      <c r="CJG18" s="46"/>
      <c r="CJH18" s="46"/>
      <c r="CJI18" s="46"/>
      <c r="CJJ18" s="46"/>
      <c r="CJK18" s="46"/>
      <c r="CJL18" s="46"/>
      <c r="CJM18" s="46"/>
      <c r="CJN18" s="46"/>
      <c r="CJO18" s="46"/>
      <c r="CJP18" s="46"/>
      <c r="CJQ18" s="46"/>
      <c r="CJR18" s="46"/>
      <c r="CJS18" s="46"/>
      <c r="CJT18" s="46"/>
      <c r="CJU18" s="46"/>
      <c r="CJV18" s="46"/>
      <c r="CJW18" s="46"/>
      <c r="CJX18" s="46"/>
      <c r="CJY18" s="46"/>
      <c r="CJZ18" s="46"/>
      <c r="CKA18" s="46"/>
      <c r="CKB18" s="46"/>
      <c r="CKC18" s="46"/>
      <c r="CKD18" s="46"/>
      <c r="CKE18" s="46"/>
    </row>
    <row r="19" s="47" customFormat="1" ht="18.75" spans="1:23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c r="NK19" s="46"/>
      <c r="NL19" s="46"/>
      <c r="NM19" s="46"/>
      <c r="NN19" s="46"/>
      <c r="NO19" s="46"/>
      <c r="NP19" s="46"/>
      <c r="NQ19" s="46"/>
      <c r="NR19" s="46"/>
      <c r="NS19" s="46"/>
      <c r="NT19" s="46"/>
      <c r="NU19" s="46"/>
      <c r="NV19" s="46"/>
      <c r="NW19" s="46"/>
      <c r="NX19" s="46"/>
      <c r="NY19" s="46"/>
      <c r="NZ19" s="46"/>
      <c r="OA19" s="46"/>
      <c r="OB19" s="46"/>
      <c r="OC19" s="46"/>
      <c r="OD19" s="46"/>
      <c r="OE19" s="46"/>
      <c r="OF19" s="46"/>
      <c r="OG19" s="46"/>
      <c r="OH19" s="46"/>
      <c r="OI19" s="46"/>
      <c r="OJ19" s="46"/>
      <c r="OK19" s="46"/>
      <c r="OL19" s="46"/>
      <c r="OM19" s="46"/>
      <c r="ON19" s="46"/>
      <c r="OO19" s="46"/>
      <c r="OP19" s="46"/>
      <c r="OQ19" s="46"/>
      <c r="OR19" s="46"/>
      <c r="OS19" s="46"/>
      <c r="OT19" s="46"/>
      <c r="OU19" s="46"/>
      <c r="OV19" s="46"/>
      <c r="OW19" s="46"/>
      <c r="OX19" s="46"/>
      <c r="OY19" s="46"/>
      <c r="OZ19" s="46"/>
      <c r="PA19" s="46"/>
      <c r="PB19" s="46"/>
      <c r="PC19" s="46"/>
      <c r="PD19" s="46"/>
      <c r="PE19" s="46"/>
      <c r="PF19" s="46"/>
      <c r="PG19" s="46"/>
      <c r="PH19" s="46"/>
      <c r="PI19" s="46"/>
      <c r="PJ19" s="46"/>
      <c r="PK19" s="46"/>
      <c r="PL19" s="46"/>
      <c r="PM19" s="46"/>
      <c r="PN19" s="46"/>
      <c r="PO19" s="46"/>
      <c r="PP19" s="46"/>
      <c r="PQ19" s="46"/>
      <c r="PR19" s="46"/>
      <c r="PS19" s="46"/>
      <c r="PT19" s="46"/>
      <c r="PU19" s="46"/>
      <c r="PV19" s="46"/>
      <c r="PW19" s="46"/>
      <c r="PX19" s="46"/>
      <c r="PY19" s="46"/>
      <c r="PZ19" s="46"/>
      <c r="QA19" s="46"/>
      <c r="QB19" s="46"/>
      <c r="QC19" s="46"/>
      <c r="QD19" s="46"/>
      <c r="QE19" s="46"/>
      <c r="QF19" s="46"/>
      <c r="QG19" s="46"/>
      <c r="QH19" s="46"/>
      <c r="QI19" s="46"/>
      <c r="QJ19" s="46"/>
      <c r="QK19" s="46"/>
      <c r="QL19" s="46"/>
      <c r="QM19" s="46"/>
      <c r="QN19" s="46"/>
      <c r="QO19" s="46"/>
      <c r="QP19" s="46"/>
      <c r="QQ19" s="46"/>
      <c r="QR19" s="46"/>
      <c r="QS19" s="46"/>
      <c r="QT19" s="46"/>
      <c r="QU19" s="46"/>
      <c r="QV19" s="46"/>
      <c r="QW19" s="46"/>
      <c r="QX19" s="46"/>
      <c r="QY19" s="46"/>
      <c r="QZ19" s="46"/>
      <c r="RA19" s="46"/>
      <c r="RB19" s="46"/>
      <c r="RC19" s="46"/>
      <c r="RD19" s="46"/>
      <c r="RE19" s="46"/>
      <c r="RF19" s="46"/>
      <c r="RG19" s="46"/>
      <c r="RH19" s="46"/>
      <c r="RI19" s="46"/>
      <c r="RJ19" s="46"/>
      <c r="RK19" s="46"/>
      <c r="RL19" s="46"/>
      <c r="RM19" s="46"/>
      <c r="RN19" s="46"/>
      <c r="RO19" s="46"/>
      <c r="RP19" s="46"/>
      <c r="RQ19" s="46"/>
      <c r="RR19" s="46"/>
      <c r="RS19" s="46"/>
      <c r="RT19" s="46"/>
      <c r="RU19" s="46"/>
      <c r="RV19" s="46"/>
      <c r="RW19" s="46"/>
      <c r="RX19" s="46"/>
      <c r="RY19" s="46"/>
      <c r="RZ19" s="46"/>
      <c r="SA19" s="46"/>
      <c r="SB19" s="46"/>
      <c r="SC19" s="46"/>
      <c r="SD19" s="46"/>
      <c r="SE19" s="46"/>
      <c r="SF19" s="46"/>
      <c r="SG19" s="46"/>
      <c r="SH19" s="46"/>
      <c r="SI19" s="46"/>
      <c r="SJ19" s="46"/>
      <c r="SK19" s="46"/>
      <c r="SL19" s="46"/>
      <c r="SM19" s="46"/>
      <c r="SN19" s="46"/>
      <c r="SO19" s="46"/>
      <c r="SP19" s="46"/>
      <c r="SQ19" s="46"/>
      <c r="SR19" s="46"/>
      <c r="SS19" s="46"/>
      <c r="ST19" s="46"/>
      <c r="SU19" s="46"/>
      <c r="SV19" s="46"/>
      <c r="SW19" s="46"/>
      <c r="SX19" s="46"/>
      <c r="SY19" s="46"/>
      <c r="SZ19" s="46"/>
      <c r="TA19" s="46"/>
      <c r="TB19" s="46"/>
      <c r="TC19" s="46"/>
      <c r="TD19" s="46"/>
      <c r="TE19" s="46"/>
      <c r="TF19" s="46"/>
      <c r="TG19" s="46"/>
      <c r="TH19" s="46"/>
      <c r="TI19" s="46"/>
      <c r="TJ19" s="46"/>
      <c r="TK19" s="46"/>
      <c r="TL19" s="46"/>
      <c r="TM19" s="46"/>
      <c r="TN19" s="46"/>
      <c r="TO19" s="46"/>
      <c r="TP19" s="46"/>
      <c r="TQ19" s="46"/>
      <c r="TR19" s="46"/>
      <c r="TS19" s="46"/>
      <c r="TT19" s="46"/>
      <c r="TU19" s="46"/>
      <c r="TV19" s="46"/>
      <c r="TW19" s="46"/>
      <c r="TX19" s="46"/>
      <c r="TY19" s="46"/>
      <c r="TZ19" s="46"/>
      <c r="UA19" s="46"/>
      <c r="UB19" s="46"/>
      <c r="UC19" s="46"/>
      <c r="UD19" s="46"/>
      <c r="UE19" s="46"/>
      <c r="UF19" s="46"/>
      <c r="UG19" s="46"/>
      <c r="UH19" s="46"/>
      <c r="UI19" s="46"/>
      <c r="UJ19" s="46"/>
      <c r="UK19" s="46"/>
      <c r="UL19" s="46"/>
      <c r="UM19" s="46"/>
      <c r="UN19" s="46"/>
      <c r="UO19" s="46"/>
      <c r="UP19" s="46"/>
      <c r="UQ19" s="46"/>
      <c r="UR19" s="46"/>
      <c r="US19" s="46"/>
      <c r="UT19" s="46"/>
      <c r="UU19" s="46"/>
      <c r="UV19" s="46"/>
      <c r="UW19" s="46"/>
      <c r="UX19" s="46"/>
      <c r="UY19" s="46"/>
      <c r="UZ19" s="46"/>
      <c r="VA19" s="46"/>
      <c r="VB19" s="46"/>
      <c r="VC19" s="46"/>
      <c r="VD19" s="46"/>
      <c r="VE19" s="46"/>
      <c r="VF19" s="46"/>
      <c r="VG19" s="46"/>
      <c r="VH19" s="46"/>
      <c r="VI19" s="46"/>
      <c r="VJ19" s="46"/>
      <c r="VK19" s="46"/>
      <c r="VL19" s="46"/>
      <c r="VM19" s="46"/>
      <c r="VN19" s="46"/>
      <c r="VO19" s="46"/>
      <c r="VP19" s="46"/>
      <c r="VQ19" s="46"/>
      <c r="VR19" s="46"/>
      <c r="VS19" s="46"/>
      <c r="VT19" s="46"/>
      <c r="VU19" s="46"/>
      <c r="VV19" s="46"/>
      <c r="VW19" s="46"/>
      <c r="VX19" s="46"/>
      <c r="VY19" s="46"/>
      <c r="VZ19" s="46"/>
      <c r="WA19" s="46"/>
      <c r="WB19" s="46"/>
      <c r="WC19" s="46"/>
      <c r="WD19" s="46"/>
      <c r="WE19" s="46"/>
      <c r="WF19" s="46"/>
      <c r="WG19" s="46"/>
      <c r="WH19" s="46"/>
      <c r="WI19" s="46"/>
      <c r="WJ19" s="46"/>
      <c r="WK19" s="46"/>
      <c r="WL19" s="46"/>
      <c r="WM19" s="46"/>
      <c r="WN19" s="46"/>
      <c r="WO19" s="46"/>
      <c r="WP19" s="46"/>
      <c r="WQ19" s="46"/>
      <c r="WR19" s="46"/>
      <c r="WS19" s="46"/>
      <c r="WT19" s="46"/>
      <c r="WU19" s="46"/>
      <c r="WV19" s="46"/>
      <c r="WW19" s="46"/>
      <c r="WX19" s="46"/>
      <c r="WY19" s="46"/>
      <c r="WZ19" s="46"/>
      <c r="XA19" s="46"/>
      <c r="XB19" s="46"/>
      <c r="XC19" s="46"/>
      <c r="XD19" s="46"/>
      <c r="XE19" s="46"/>
      <c r="XF19" s="46"/>
      <c r="XG19" s="46"/>
      <c r="XH19" s="46"/>
      <c r="XI19" s="46"/>
      <c r="XJ19" s="46"/>
      <c r="XK19" s="46"/>
      <c r="XL19" s="46"/>
      <c r="XM19" s="46"/>
      <c r="XN19" s="46"/>
      <c r="XO19" s="46"/>
      <c r="XP19" s="46"/>
      <c r="XQ19" s="46"/>
      <c r="XR19" s="46"/>
      <c r="XS19" s="46"/>
      <c r="XT19" s="46"/>
      <c r="XU19" s="46"/>
      <c r="XV19" s="46"/>
      <c r="XW19" s="46"/>
      <c r="XX19" s="46"/>
      <c r="XY19" s="46"/>
      <c r="XZ19" s="46"/>
      <c r="YA19" s="46"/>
      <c r="YB19" s="46"/>
      <c r="YC19" s="46"/>
      <c r="YD19" s="46"/>
      <c r="YE19" s="46"/>
      <c r="YF19" s="46"/>
      <c r="YG19" s="46"/>
      <c r="YH19" s="46"/>
      <c r="YI19" s="46"/>
      <c r="YJ19" s="46"/>
      <c r="YK19" s="46"/>
      <c r="YL19" s="46"/>
      <c r="YM19" s="46"/>
      <c r="YN19" s="46"/>
      <c r="YO19" s="46"/>
      <c r="YP19" s="46"/>
      <c r="YQ19" s="46"/>
      <c r="YR19" s="46"/>
      <c r="YS19" s="46"/>
      <c r="YT19" s="46"/>
      <c r="YU19" s="46"/>
      <c r="YV19" s="46"/>
      <c r="YW19" s="46"/>
      <c r="YX19" s="46"/>
      <c r="YY19" s="46"/>
      <c r="YZ19" s="46"/>
      <c r="ZA19" s="46"/>
      <c r="ZB19" s="46"/>
      <c r="ZC19" s="46"/>
      <c r="ZD19" s="46"/>
      <c r="ZE19" s="46"/>
      <c r="ZF19" s="46"/>
      <c r="ZG19" s="46"/>
      <c r="ZH19" s="46"/>
      <c r="ZI19" s="46"/>
      <c r="ZJ19" s="46"/>
      <c r="ZK19" s="46"/>
      <c r="ZL19" s="46"/>
      <c r="ZM19" s="46"/>
      <c r="ZN19" s="46"/>
      <c r="ZO19" s="46"/>
      <c r="ZP19" s="46"/>
      <c r="ZQ19" s="46"/>
      <c r="ZR19" s="46"/>
      <c r="ZS19" s="46"/>
      <c r="ZT19" s="46"/>
      <c r="ZU19" s="46"/>
      <c r="ZV19" s="46"/>
      <c r="ZW19" s="46"/>
      <c r="ZX19" s="46"/>
      <c r="ZY19" s="46"/>
      <c r="ZZ19" s="46"/>
      <c r="AAA19" s="46"/>
      <c r="AAB19" s="46"/>
      <c r="AAC19" s="46"/>
      <c r="AAD19" s="46"/>
      <c r="AAE19" s="46"/>
      <c r="AAF19" s="46"/>
      <c r="AAG19" s="46"/>
      <c r="AAH19" s="46"/>
      <c r="AAI19" s="46"/>
      <c r="AAJ19" s="46"/>
      <c r="AAK19" s="46"/>
      <c r="AAL19" s="46"/>
      <c r="AAM19" s="46"/>
      <c r="AAN19" s="46"/>
      <c r="AAO19" s="46"/>
      <c r="AAP19" s="46"/>
      <c r="AAQ19" s="46"/>
      <c r="AAR19" s="46"/>
      <c r="AAS19" s="46"/>
      <c r="AAT19" s="46"/>
      <c r="AAU19" s="46"/>
      <c r="AAV19" s="46"/>
      <c r="AAW19" s="46"/>
      <c r="AAX19" s="46"/>
      <c r="AAY19" s="46"/>
      <c r="AAZ19" s="46"/>
      <c r="ABA19" s="46"/>
      <c r="ABB19" s="46"/>
      <c r="ABC19" s="46"/>
      <c r="ABD19" s="46"/>
      <c r="ABE19" s="46"/>
      <c r="ABF19" s="46"/>
      <c r="ABG19" s="46"/>
      <c r="ABH19" s="46"/>
      <c r="ABI19" s="46"/>
      <c r="ABJ19" s="46"/>
      <c r="ABK19" s="46"/>
      <c r="ABL19" s="46"/>
      <c r="ABM19" s="46"/>
      <c r="ABN19" s="46"/>
      <c r="ABO19" s="46"/>
      <c r="ABP19" s="46"/>
      <c r="ABQ19" s="46"/>
      <c r="ABR19" s="46"/>
      <c r="ABS19" s="46"/>
      <c r="ABT19" s="46"/>
      <c r="ABU19" s="46"/>
      <c r="ABV19" s="46"/>
      <c r="ABW19" s="46"/>
      <c r="ABX19" s="46"/>
      <c r="ABY19" s="46"/>
      <c r="ABZ19" s="46"/>
      <c r="ACA19" s="46"/>
      <c r="ACB19" s="46"/>
      <c r="ACC19" s="46"/>
      <c r="ACD19" s="46"/>
      <c r="ACE19" s="46"/>
      <c r="ACF19" s="46"/>
      <c r="ACG19" s="46"/>
      <c r="ACH19" s="46"/>
      <c r="ACI19" s="46"/>
      <c r="ACJ19" s="46"/>
      <c r="ACK19" s="46"/>
      <c r="ACL19" s="46"/>
      <c r="ACM19" s="46"/>
      <c r="ACN19" s="46"/>
      <c r="ACO19" s="46"/>
      <c r="ACP19" s="46"/>
      <c r="ACQ19" s="46"/>
      <c r="ACR19" s="46"/>
      <c r="ACS19" s="46"/>
      <c r="ACT19" s="46"/>
      <c r="ACU19" s="46"/>
      <c r="ACV19" s="46"/>
      <c r="ACW19" s="46"/>
      <c r="ACX19" s="46"/>
      <c r="ACY19" s="46"/>
      <c r="ACZ19" s="46"/>
      <c r="ADA19" s="46"/>
      <c r="ADB19" s="46"/>
      <c r="ADC19" s="46"/>
      <c r="ADD19" s="46"/>
      <c r="ADE19" s="46"/>
      <c r="ADF19" s="46"/>
      <c r="ADG19" s="46"/>
      <c r="ADH19" s="46"/>
      <c r="ADI19" s="46"/>
      <c r="ADJ19" s="46"/>
      <c r="ADK19" s="46"/>
      <c r="ADL19" s="46"/>
      <c r="ADM19" s="46"/>
      <c r="ADN19" s="46"/>
      <c r="ADO19" s="46"/>
      <c r="ADP19" s="46"/>
      <c r="ADQ19" s="46"/>
      <c r="ADR19" s="46"/>
      <c r="ADS19" s="46"/>
      <c r="ADT19" s="46"/>
      <c r="ADU19" s="46"/>
      <c r="ADV19" s="46"/>
      <c r="ADW19" s="46"/>
      <c r="ADX19" s="46"/>
      <c r="ADY19" s="46"/>
      <c r="ADZ19" s="46"/>
      <c r="AEA19" s="46"/>
      <c r="AEB19" s="46"/>
      <c r="AEC19" s="46"/>
      <c r="AED19" s="46"/>
      <c r="AEE19" s="46"/>
      <c r="AEF19" s="46"/>
      <c r="AEG19" s="46"/>
      <c r="AEH19" s="46"/>
      <c r="AEI19" s="46"/>
      <c r="AEJ19" s="46"/>
      <c r="AEK19" s="46"/>
      <c r="AEL19" s="46"/>
      <c r="AEM19" s="46"/>
      <c r="AEN19" s="46"/>
      <c r="AEO19" s="46"/>
      <c r="AEP19" s="46"/>
      <c r="AEQ19" s="46"/>
      <c r="AER19" s="46"/>
      <c r="AES19" s="46"/>
      <c r="AET19" s="46"/>
      <c r="AEU19" s="46"/>
      <c r="AEV19" s="46"/>
      <c r="AEW19" s="46"/>
      <c r="AEX19" s="46"/>
      <c r="AEY19" s="46"/>
      <c r="AEZ19" s="46"/>
      <c r="AFA19" s="46"/>
      <c r="AFB19" s="46"/>
      <c r="AFC19" s="46"/>
      <c r="AFD19" s="46"/>
      <c r="AFE19" s="46"/>
      <c r="AFF19" s="46"/>
      <c r="AFG19" s="46"/>
      <c r="AFH19" s="46"/>
      <c r="AFI19" s="46"/>
      <c r="AFJ19" s="46"/>
      <c r="AFK19" s="46"/>
      <c r="AFL19" s="46"/>
      <c r="AFM19" s="46"/>
      <c r="AFN19" s="46"/>
      <c r="AFO19" s="46"/>
      <c r="AFP19" s="46"/>
      <c r="AFQ19" s="46"/>
      <c r="AFR19" s="46"/>
      <c r="AFS19" s="46"/>
      <c r="AFT19" s="46"/>
      <c r="AFU19" s="46"/>
      <c r="AFV19" s="46"/>
      <c r="AFW19" s="46"/>
      <c r="AFX19" s="46"/>
      <c r="AFY19" s="46"/>
      <c r="AFZ19" s="46"/>
      <c r="AGA19" s="46"/>
      <c r="AGB19" s="46"/>
      <c r="AGC19" s="46"/>
      <c r="AGD19" s="46"/>
      <c r="AGE19" s="46"/>
      <c r="AGF19" s="46"/>
      <c r="AGG19" s="46"/>
      <c r="AGH19" s="46"/>
      <c r="AGI19" s="46"/>
      <c r="AGJ19" s="46"/>
      <c r="AGK19" s="46"/>
      <c r="AGL19" s="46"/>
      <c r="AGM19" s="46"/>
      <c r="AGN19" s="46"/>
      <c r="AGO19" s="46"/>
      <c r="AGP19" s="46"/>
      <c r="AGQ19" s="46"/>
      <c r="AGR19" s="46"/>
      <c r="AGS19" s="46"/>
      <c r="AGT19" s="46"/>
      <c r="AGU19" s="46"/>
      <c r="AGV19" s="46"/>
      <c r="AGW19" s="46"/>
      <c r="AGX19" s="46"/>
      <c r="AGY19" s="46"/>
      <c r="AGZ19" s="46"/>
      <c r="AHA19" s="46"/>
      <c r="AHB19" s="46"/>
      <c r="AHC19" s="46"/>
      <c r="AHD19" s="46"/>
      <c r="AHE19" s="46"/>
      <c r="AHF19" s="46"/>
      <c r="AHG19" s="46"/>
      <c r="AHH19" s="46"/>
      <c r="AHI19" s="46"/>
      <c r="AHJ19" s="46"/>
      <c r="AHK19" s="46"/>
      <c r="AHL19" s="46"/>
      <c r="AHM19" s="46"/>
      <c r="AHN19" s="46"/>
      <c r="AHO19" s="46"/>
      <c r="AHP19" s="46"/>
      <c r="AHQ19" s="46"/>
      <c r="AHR19" s="46"/>
      <c r="AHS19" s="46"/>
      <c r="AHT19" s="46"/>
      <c r="AHU19" s="46"/>
      <c r="AHV19" s="46"/>
      <c r="AHW19" s="46"/>
      <c r="AHX19" s="46"/>
      <c r="AHY19" s="46"/>
      <c r="AHZ19" s="46"/>
      <c r="AIA19" s="46"/>
      <c r="AIB19" s="46"/>
      <c r="AIC19" s="46"/>
      <c r="AID19" s="46"/>
      <c r="AIE19" s="46"/>
      <c r="AIF19" s="46"/>
      <c r="AIG19" s="46"/>
      <c r="AIH19" s="46"/>
      <c r="AII19" s="46"/>
      <c r="AIJ19" s="46"/>
      <c r="AIK19" s="46"/>
      <c r="AIL19" s="46"/>
      <c r="AIM19" s="46"/>
      <c r="AIN19" s="46"/>
      <c r="AIO19" s="46"/>
      <c r="AIP19" s="46"/>
      <c r="AIQ19" s="46"/>
      <c r="AIR19" s="46"/>
      <c r="AIS19" s="46"/>
      <c r="AIT19" s="46"/>
      <c r="AIU19" s="46"/>
      <c r="AIV19" s="46"/>
      <c r="AIW19" s="46"/>
      <c r="AIX19" s="46"/>
      <c r="AIY19" s="46"/>
      <c r="AIZ19" s="46"/>
      <c r="AJA19" s="46"/>
      <c r="AJB19" s="46"/>
      <c r="AJC19" s="46"/>
      <c r="AJD19" s="46"/>
      <c r="AJE19" s="46"/>
      <c r="AJF19" s="46"/>
      <c r="AJG19" s="46"/>
      <c r="AJH19" s="46"/>
      <c r="AJI19" s="46"/>
      <c r="AJJ19" s="46"/>
      <c r="AJK19" s="46"/>
      <c r="AJL19" s="46"/>
      <c r="AJM19" s="46"/>
      <c r="AJN19" s="46"/>
      <c r="AJO19" s="46"/>
      <c r="AJP19" s="46"/>
      <c r="AJQ19" s="46"/>
      <c r="AJR19" s="46"/>
      <c r="AJS19" s="46"/>
      <c r="AJT19" s="46"/>
      <c r="AJU19" s="46"/>
      <c r="AJV19" s="46"/>
      <c r="AJW19" s="46"/>
      <c r="AJX19" s="46"/>
      <c r="AJY19" s="46"/>
      <c r="AJZ19" s="46"/>
      <c r="AKA19" s="46"/>
      <c r="AKB19" s="46"/>
      <c r="AKC19" s="46"/>
      <c r="AKD19" s="46"/>
      <c r="AKE19" s="46"/>
      <c r="AKF19" s="46"/>
      <c r="AKG19" s="46"/>
      <c r="AKH19" s="46"/>
      <c r="AKI19" s="46"/>
      <c r="AKJ19" s="46"/>
      <c r="AKK19" s="46"/>
      <c r="AKL19" s="46"/>
      <c r="AKM19" s="46"/>
      <c r="AKN19" s="46"/>
      <c r="AKO19" s="46"/>
      <c r="AKP19" s="46"/>
      <c r="AKQ19" s="46"/>
      <c r="AKR19" s="46"/>
      <c r="AKS19" s="46"/>
      <c r="AKT19" s="46"/>
      <c r="AKU19" s="46"/>
      <c r="AKV19" s="46"/>
      <c r="AKW19" s="46"/>
      <c r="AKX19" s="46"/>
      <c r="AKY19" s="46"/>
      <c r="AKZ19" s="46"/>
      <c r="ALA19" s="46"/>
      <c r="ALB19" s="46"/>
      <c r="ALC19" s="46"/>
      <c r="ALD19" s="46"/>
      <c r="ALE19" s="46"/>
      <c r="ALF19" s="46"/>
      <c r="ALG19" s="46"/>
      <c r="ALH19" s="46"/>
      <c r="ALI19" s="46"/>
      <c r="ALJ19" s="46"/>
      <c r="ALK19" s="46"/>
      <c r="ALL19" s="46"/>
      <c r="ALM19" s="46"/>
      <c r="ALN19" s="46"/>
      <c r="ALO19" s="46"/>
      <c r="ALP19" s="46"/>
      <c r="ALQ19" s="46"/>
      <c r="ALR19" s="46"/>
      <c r="ALS19" s="46"/>
      <c r="ALT19" s="46"/>
      <c r="ALU19" s="46"/>
      <c r="ALV19" s="46"/>
      <c r="ALW19" s="46"/>
      <c r="ALX19" s="46"/>
      <c r="ALY19" s="46"/>
      <c r="ALZ19" s="46"/>
      <c r="AMA19" s="46"/>
      <c r="AMB19" s="46"/>
      <c r="AMC19" s="46"/>
      <c r="AMD19" s="46"/>
      <c r="AME19" s="46"/>
      <c r="AMF19" s="46"/>
      <c r="AMG19" s="46"/>
      <c r="AMH19" s="46"/>
      <c r="AMI19" s="46"/>
      <c r="AMJ19" s="46"/>
      <c r="AMK19" s="46"/>
      <c r="AML19" s="46"/>
      <c r="AMM19" s="46"/>
      <c r="AMN19" s="46"/>
      <c r="AMO19" s="46"/>
      <c r="AMP19" s="46"/>
      <c r="AMQ19" s="46"/>
      <c r="AMR19" s="46"/>
      <c r="AMS19" s="46"/>
      <c r="AMT19" s="46"/>
      <c r="AMU19" s="46"/>
      <c r="AMV19" s="46"/>
      <c r="AMW19" s="46"/>
      <c r="AMX19" s="46"/>
      <c r="AMY19" s="46"/>
      <c r="AMZ19" s="46"/>
      <c r="ANA19" s="46"/>
      <c r="ANB19" s="46"/>
      <c r="ANC19" s="46"/>
      <c r="AND19" s="46"/>
      <c r="ANE19" s="46"/>
      <c r="ANF19" s="46"/>
      <c r="ANG19" s="46"/>
      <c r="ANH19" s="46"/>
      <c r="ANI19" s="46"/>
      <c r="ANJ19" s="46"/>
      <c r="ANK19" s="46"/>
      <c r="ANL19" s="46"/>
      <c r="ANM19" s="46"/>
      <c r="ANN19" s="46"/>
      <c r="ANO19" s="46"/>
      <c r="ANP19" s="46"/>
      <c r="ANQ19" s="46"/>
      <c r="ANR19" s="46"/>
      <c r="ANS19" s="46"/>
      <c r="ANT19" s="46"/>
      <c r="ANU19" s="46"/>
      <c r="ANV19" s="46"/>
      <c r="ANW19" s="46"/>
      <c r="ANX19" s="46"/>
      <c r="ANY19" s="46"/>
      <c r="ANZ19" s="46"/>
      <c r="AOA19" s="46"/>
      <c r="AOB19" s="46"/>
      <c r="AOC19" s="46"/>
      <c r="AOD19" s="46"/>
      <c r="AOE19" s="46"/>
      <c r="AOF19" s="46"/>
      <c r="AOG19" s="46"/>
      <c r="AOH19" s="46"/>
      <c r="AOI19" s="46"/>
      <c r="AOJ19" s="46"/>
      <c r="AOK19" s="46"/>
      <c r="AOL19" s="46"/>
      <c r="AOM19" s="46"/>
      <c r="AON19" s="46"/>
      <c r="AOO19" s="46"/>
      <c r="AOP19" s="46"/>
      <c r="AOQ19" s="46"/>
      <c r="AOR19" s="46"/>
      <c r="AOS19" s="46"/>
      <c r="AOT19" s="46"/>
      <c r="AOU19" s="46"/>
      <c r="AOV19" s="46"/>
      <c r="AOW19" s="46"/>
      <c r="AOX19" s="46"/>
      <c r="AOY19" s="46"/>
      <c r="AOZ19" s="46"/>
      <c r="APA19" s="46"/>
      <c r="APB19" s="46"/>
      <c r="APC19" s="46"/>
      <c r="APD19" s="46"/>
      <c r="APE19" s="46"/>
      <c r="APF19" s="46"/>
      <c r="APG19" s="46"/>
      <c r="APH19" s="46"/>
      <c r="API19" s="46"/>
      <c r="APJ19" s="46"/>
      <c r="APK19" s="46"/>
      <c r="APL19" s="46"/>
      <c r="APM19" s="46"/>
      <c r="APN19" s="46"/>
      <c r="APO19" s="46"/>
      <c r="APP19" s="46"/>
      <c r="APQ19" s="46"/>
      <c r="APR19" s="46"/>
      <c r="APS19" s="46"/>
      <c r="APT19" s="46"/>
      <c r="APU19" s="46"/>
      <c r="APV19" s="46"/>
      <c r="APW19" s="46"/>
      <c r="APX19" s="46"/>
      <c r="APY19" s="46"/>
      <c r="APZ19" s="46"/>
      <c r="AQA19" s="46"/>
      <c r="AQB19" s="46"/>
      <c r="AQC19" s="46"/>
      <c r="AQD19" s="46"/>
      <c r="AQE19" s="46"/>
      <c r="AQF19" s="46"/>
      <c r="AQG19" s="46"/>
      <c r="AQH19" s="46"/>
      <c r="AQI19" s="46"/>
      <c r="AQJ19" s="46"/>
      <c r="AQK19" s="46"/>
      <c r="AQL19" s="46"/>
      <c r="AQM19" s="46"/>
      <c r="AQN19" s="46"/>
      <c r="AQO19" s="46"/>
      <c r="AQP19" s="46"/>
      <c r="AQQ19" s="46"/>
      <c r="AQR19" s="46"/>
      <c r="AQS19" s="46"/>
      <c r="AQT19" s="46"/>
      <c r="AQU19" s="46"/>
      <c r="AQV19" s="46"/>
      <c r="AQW19" s="46"/>
      <c r="AQX19" s="46"/>
      <c r="AQY19" s="46"/>
      <c r="AQZ19" s="46"/>
      <c r="ARA19" s="46"/>
      <c r="ARB19" s="46"/>
      <c r="ARC19" s="46"/>
      <c r="ARD19" s="46"/>
      <c r="ARE19" s="46"/>
      <c r="ARF19" s="46"/>
      <c r="ARG19" s="46"/>
      <c r="ARH19" s="46"/>
      <c r="ARI19" s="46"/>
      <c r="ARJ19" s="46"/>
      <c r="ARK19" s="46"/>
      <c r="ARL19" s="46"/>
      <c r="ARM19" s="46"/>
      <c r="ARN19" s="46"/>
      <c r="ARO19" s="46"/>
      <c r="ARP19" s="46"/>
      <c r="ARQ19" s="46"/>
      <c r="ARR19" s="46"/>
      <c r="ARS19" s="46"/>
      <c r="ART19" s="46"/>
      <c r="ARU19" s="46"/>
      <c r="ARV19" s="46"/>
      <c r="ARW19" s="46"/>
      <c r="ARX19" s="46"/>
      <c r="ARY19" s="46"/>
      <c r="ARZ19" s="46"/>
      <c r="ASA19" s="46"/>
      <c r="ASB19" s="46"/>
      <c r="ASC19" s="46"/>
      <c r="ASD19" s="46"/>
      <c r="ASE19" s="46"/>
      <c r="ASF19" s="46"/>
      <c r="ASG19" s="46"/>
      <c r="ASH19" s="46"/>
      <c r="ASI19" s="46"/>
      <c r="ASJ19" s="46"/>
      <c r="ASK19" s="46"/>
      <c r="ASL19" s="46"/>
      <c r="ASM19" s="46"/>
      <c r="ASN19" s="46"/>
      <c r="ASO19" s="46"/>
      <c r="ASP19" s="46"/>
      <c r="ASQ19" s="46"/>
      <c r="ASR19" s="46"/>
      <c r="ASS19" s="46"/>
      <c r="AST19" s="46"/>
      <c r="ASU19" s="46"/>
      <c r="ASV19" s="46"/>
      <c r="ASW19" s="46"/>
      <c r="ASX19" s="46"/>
      <c r="ASY19" s="46"/>
      <c r="ASZ19" s="46"/>
      <c r="ATA19" s="46"/>
      <c r="ATB19" s="46"/>
      <c r="ATC19" s="46"/>
      <c r="ATD19" s="46"/>
      <c r="ATE19" s="46"/>
      <c r="ATF19" s="46"/>
      <c r="ATG19" s="46"/>
      <c r="ATH19" s="46"/>
      <c r="ATI19" s="46"/>
      <c r="ATJ19" s="46"/>
      <c r="ATK19" s="46"/>
      <c r="ATL19" s="46"/>
      <c r="ATM19" s="46"/>
      <c r="ATN19" s="46"/>
      <c r="ATO19" s="46"/>
      <c r="ATP19" s="46"/>
      <c r="ATQ19" s="46"/>
      <c r="ATR19" s="46"/>
      <c r="ATS19" s="46"/>
      <c r="ATT19" s="46"/>
      <c r="ATU19" s="46"/>
      <c r="ATV19" s="46"/>
      <c r="ATW19" s="46"/>
      <c r="ATX19" s="46"/>
      <c r="ATY19" s="46"/>
      <c r="ATZ19" s="46"/>
      <c r="AUA19" s="46"/>
      <c r="AUB19" s="46"/>
      <c r="AUC19" s="46"/>
      <c r="AUD19" s="46"/>
      <c r="AUE19" s="46"/>
      <c r="AUF19" s="46"/>
      <c r="AUG19" s="46"/>
      <c r="AUH19" s="46"/>
      <c r="AUI19" s="46"/>
      <c r="AUJ19" s="46"/>
      <c r="AUK19" s="46"/>
      <c r="AUL19" s="46"/>
      <c r="AUM19" s="46"/>
      <c r="AUN19" s="46"/>
      <c r="AUO19" s="46"/>
      <c r="AUP19" s="46"/>
      <c r="AUQ19" s="46"/>
      <c r="AUR19" s="46"/>
      <c r="AUS19" s="46"/>
      <c r="AUT19" s="46"/>
      <c r="AUU19" s="46"/>
      <c r="AUV19" s="46"/>
      <c r="AUW19" s="46"/>
      <c r="AUX19" s="46"/>
      <c r="AUY19" s="46"/>
      <c r="AUZ19" s="46"/>
      <c r="AVA19" s="46"/>
      <c r="AVB19" s="46"/>
      <c r="AVC19" s="46"/>
      <c r="AVD19" s="46"/>
      <c r="AVE19" s="46"/>
      <c r="AVF19" s="46"/>
      <c r="AVG19" s="46"/>
      <c r="AVH19" s="46"/>
      <c r="AVI19" s="46"/>
      <c r="AVJ19" s="46"/>
      <c r="AVK19" s="46"/>
      <c r="AVL19" s="46"/>
      <c r="AVM19" s="46"/>
      <c r="AVN19" s="46"/>
      <c r="AVO19" s="46"/>
      <c r="AVP19" s="46"/>
      <c r="AVQ19" s="46"/>
      <c r="AVR19" s="46"/>
      <c r="AVS19" s="46"/>
      <c r="AVT19" s="46"/>
      <c r="AVU19" s="46"/>
      <c r="AVV19" s="46"/>
      <c r="AVW19" s="46"/>
      <c r="AVX19" s="46"/>
      <c r="AVY19" s="46"/>
      <c r="AVZ19" s="46"/>
      <c r="AWA19" s="46"/>
      <c r="AWB19" s="46"/>
      <c r="AWC19" s="46"/>
      <c r="AWD19" s="46"/>
      <c r="AWE19" s="46"/>
      <c r="AWF19" s="46"/>
      <c r="AWG19" s="46"/>
      <c r="AWH19" s="46"/>
      <c r="AWI19" s="46"/>
      <c r="AWJ19" s="46"/>
      <c r="AWK19" s="46"/>
      <c r="AWL19" s="46"/>
      <c r="AWM19" s="46"/>
      <c r="AWN19" s="46"/>
      <c r="AWO19" s="46"/>
      <c r="AWP19" s="46"/>
      <c r="AWQ19" s="46"/>
      <c r="AWR19" s="46"/>
      <c r="AWS19" s="46"/>
      <c r="AWT19" s="46"/>
      <c r="AWU19" s="46"/>
      <c r="AWV19" s="46"/>
      <c r="AWW19" s="46"/>
      <c r="AWX19" s="46"/>
      <c r="AWY19" s="46"/>
      <c r="AWZ19" s="46"/>
      <c r="AXA19" s="46"/>
      <c r="AXB19" s="46"/>
      <c r="AXC19" s="46"/>
      <c r="AXD19" s="46"/>
      <c r="AXE19" s="46"/>
      <c r="AXF19" s="46"/>
      <c r="AXG19" s="46"/>
      <c r="AXH19" s="46"/>
      <c r="AXI19" s="46"/>
      <c r="AXJ19" s="46"/>
      <c r="AXK19" s="46"/>
      <c r="AXL19" s="46"/>
      <c r="AXM19" s="46"/>
      <c r="AXN19" s="46"/>
      <c r="AXO19" s="46"/>
      <c r="AXP19" s="46"/>
      <c r="AXQ19" s="46"/>
      <c r="AXR19" s="46"/>
      <c r="AXS19" s="46"/>
      <c r="AXT19" s="46"/>
      <c r="AXU19" s="46"/>
      <c r="AXV19" s="46"/>
      <c r="AXW19" s="46"/>
      <c r="AXX19" s="46"/>
      <c r="AXY19" s="46"/>
      <c r="AXZ19" s="46"/>
      <c r="AYA19" s="46"/>
      <c r="AYB19" s="46"/>
      <c r="AYC19" s="46"/>
      <c r="AYD19" s="46"/>
      <c r="AYE19" s="46"/>
      <c r="AYF19" s="46"/>
      <c r="AYG19" s="46"/>
      <c r="AYH19" s="46"/>
      <c r="AYI19" s="46"/>
      <c r="AYJ19" s="46"/>
      <c r="AYK19" s="46"/>
      <c r="AYL19" s="46"/>
      <c r="AYM19" s="46"/>
      <c r="AYN19" s="46"/>
      <c r="AYO19" s="46"/>
      <c r="AYP19" s="46"/>
      <c r="AYQ19" s="46"/>
      <c r="AYR19" s="46"/>
      <c r="AYS19" s="46"/>
      <c r="AYT19" s="46"/>
      <c r="AYU19" s="46"/>
      <c r="AYV19" s="46"/>
      <c r="AYW19" s="46"/>
      <c r="AYX19" s="46"/>
      <c r="AYY19" s="46"/>
      <c r="AYZ19" s="46"/>
      <c r="AZA19" s="46"/>
      <c r="AZB19" s="46"/>
      <c r="AZC19" s="46"/>
      <c r="AZD19" s="46"/>
      <c r="AZE19" s="46"/>
      <c r="AZF19" s="46"/>
      <c r="AZG19" s="46"/>
      <c r="AZH19" s="46"/>
      <c r="AZI19" s="46"/>
      <c r="AZJ19" s="46"/>
      <c r="AZK19" s="46"/>
      <c r="AZL19" s="46"/>
      <c r="AZM19" s="46"/>
      <c r="AZN19" s="46"/>
      <c r="AZO19" s="46"/>
      <c r="AZP19" s="46"/>
      <c r="AZQ19" s="46"/>
      <c r="AZR19" s="46"/>
      <c r="AZS19" s="46"/>
      <c r="AZT19" s="46"/>
      <c r="AZU19" s="46"/>
      <c r="AZV19" s="46"/>
      <c r="AZW19" s="46"/>
      <c r="AZX19" s="46"/>
      <c r="AZY19" s="46"/>
      <c r="AZZ19" s="46"/>
      <c r="BAA19" s="46"/>
      <c r="BAB19" s="46"/>
      <c r="BAC19" s="46"/>
      <c r="BAD19" s="46"/>
      <c r="BAE19" s="46"/>
      <c r="BAF19" s="46"/>
      <c r="BAG19" s="46"/>
      <c r="BAH19" s="46"/>
      <c r="BAI19" s="46"/>
      <c r="BAJ19" s="46"/>
      <c r="BAK19" s="46"/>
      <c r="BAL19" s="46"/>
      <c r="BAM19" s="46"/>
      <c r="BAN19" s="46"/>
      <c r="BAO19" s="46"/>
      <c r="BAP19" s="46"/>
      <c r="BAQ19" s="46"/>
      <c r="BAR19" s="46"/>
      <c r="BAS19" s="46"/>
      <c r="BAT19" s="46"/>
      <c r="BAU19" s="46"/>
      <c r="BAV19" s="46"/>
      <c r="BAW19" s="46"/>
      <c r="BAX19" s="46"/>
      <c r="BAY19" s="46"/>
      <c r="BAZ19" s="46"/>
      <c r="BBA19" s="46"/>
      <c r="BBB19" s="46"/>
      <c r="BBC19" s="46"/>
      <c r="BBD19" s="46"/>
      <c r="BBE19" s="46"/>
      <c r="BBF19" s="46"/>
      <c r="BBG19" s="46"/>
      <c r="BBH19" s="46"/>
      <c r="BBI19" s="46"/>
      <c r="BBJ19" s="46"/>
      <c r="BBK19" s="46"/>
      <c r="BBL19" s="46"/>
      <c r="BBM19" s="46"/>
      <c r="BBN19" s="46"/>
      <c r="BBO19" s="46"/>
      <c r="BBP19" s="46"/>
      <c r="BBQ19" s="46"/>
      <c r="BBR19" s="46"/>
      <c r="BBS19" s="46"/>
      <c r="BBT19" s="46"/>
      <c r="BBU19" s="46"/>
      <c r="BBV19" s="46"/>
      <c r="BBW19" s="46"/>
      <c r="BBX19" s="46"/>
      <c r="BBY19" s="46"/>
      <c r="BBZ19" s="46"/>
      <c r="BCA19" s="46"/>
      <c r="BCB19" s="46"/>
      <c r="BCC19" s="46"/>
      <c r="BCD19" s="46"/>
      <c r="BCE19" s="46"/>
      <c r="BCF19" s="46"/>
      <c r="BCG19" s="46"/>
      <c r="BCH19" s="46"/>
      <c r="BCI19" s="46"/>
      <c r="BCJ19" s="46"/>
      <c r="BCK19" s="46"/>
      <c r="BCL19" s="46"/>
      <c r="BCM19" s="46"/>
      <c r="BCN19" s="46"/>
      <c r="BCO19" s="46"/>
      <c r="BCP19" s="46"/>
      <c r="BCQ19" s="46"/>
      <c r="BCR19" s="46"/>
      <c r="BCS19" s="46"/>
      <c r="BCT19" s="46"/>
      <c r="BCU19" s="46"/>
      <c r="BCV19" s="46"/>
      <c r="BCW19" s="46"/>
      <c r="BCX19" s="46"/>
      <c r="BCY19" s="46"/>
      <c r="BCZ19" s="46"/>
      <c r="BDA19" s="46"/>
      <c r="BDB19" s="46"/>
      <c r="BDC19" s="46"/>
      <c r="BDD19" s="46"/>
      <c r="BDE19" s="46"/>
      <c r="BDF19" s="46"/>
      <c r="BDG19" s="46"/>
      <c r="BDH19" s="46"/>
      <c r="BDI19" s="46"/>
      <c r="BDJ19" s="46"/>
      <c r="BDK19" s="46"/>
      <c r="BDL19" s="46"/>
      <c r="BDM19" s="46"/>
      <c r="BDN19" s="46"/>
      <c r="BDO19" s="46"/>
      <c r="BDP19" s="46"/>
      <c r="BDQ19" s="46"/>
      <c r="BDR19" s="46"/>
      <c r="BDS19" s="46"/>
      <c r="BDT19" s="46"/>
      <c r="BDU19" s="46"/>
      <c r="BDV19" s="46"/>
      <c r="BDW19" s="46"/>
      <c r="BDX19" s="46"/>
      <c r="BDY19" s="46"/>
      <c r="BDZ19" s="46"/>
      <c r="BEA19" s="46"/>
      <c r="BEB19" s="46"/>
      <c r="BEC19" s="46"/>
      <c r="BED19" s="46"/>
      <c r="BEE19" s="46"/>
      <c r="BEF19" s="46"/>
      <c r="BEG19" s="46"/>
      <c r="BEH19" s="46"/>
      <c r="BEI19" s="46"/>
      <c r="BEJ19" s="46"/>
      <c r="BEK19" s="46"/>
      <c r="BEL19" s="46"/>
      <c r="BEM19" s="46"/>
      <c r="BEN19" s="46"/>
      <c r="BEO19" s="46"/>
      <c r="BEP19" s="46"/>
      <c r="BEQ19" s="46"/>
      <c r="BER19" s="46"/>
      <c r="BES19" s="46"/>
      <c r="BET19" s="46"/>
      <c r="BEU19" s="46"/>
      <c r="BEV19" s="46"/>
      <c r="BEW19" s="46"/>
      <c r="BEX19" s="46"/>
      <c r="BEY19" s="46"/>
      <c r="BEZ19" s="46"/>
      <c r="BFA19" s="46"/>
      <c r="BFB19" s="46"/>
      <c r="BFC19" s="46"/>
      <c r="BFD19" s="46"/>
      <c r="BFE19" s="46"/>
      <c r="BFF19" s="46"/>
      <c r="BFG19" s="46"/>
      <c r="BFH19" s="46"/>
      <c r="BFI19" s="46"/>
      <c r="BFJ19" s="46"/>
      <c r="BFK19" s="46"/>
      <c r="BFL19" s="46"/>
      <c r="BFM19" s="46"/>
      <c r="BFN19" s="46"/>
      <c r="BFO19" s="46"/>
      <c r="BFP19" s="46"/>
      <c r="BFQ19" s="46"/>
      <c r="BFR19" s="46"/>
      <c r="BFS19" s="46"/>
      <c r="BFT19" s="46"/>
      <c r="BFU19" s="46"/>
      <c r="BFV19" s="46"/>
      <c r="BFW19" s="46"/>
      <c r="BFX19" s="46"/>
      <c r="BFY19" s="46"/>
      <c r="BFZ19" s="46"/>
      <c r="BGA19" s="46"/>
      <c r="BGB19" s="46"/>
      <c r="BGC19" s="46"/>
      <c r="BGD19" s="46"/>
      <c r="BGE19" s="46"/>
      <c r="BGF19" s="46"/>
      <c r="BGG19" s="46"/>
      <c r="BGH19" s="46"/>
      <c r="BGI19" s="46"/>
      <c r="BGJ19" s="46"/>
      <c r="BGK19" s="46"/>
      <c r="BGL19" s="46"/>
      <c r="BGM19" s="46"/>
      <c r="BGN19" s="46"/>
      <c r="BGO19" s="46"/>
      <c r="BGP19" s="46"/>
      <c r="BGQ19" s="46"/>
      <c r="BGR19" s="46"/>
      <c r="BGS19" s="46"/>
      <c r="BGT19" s="46"/>
      <c r="BGU19" s="46"/>
      <c r="BGV19" s="46"/>
      <c r="BGW19" s="46"/>
      <c r="BGX19" s="46"/>
      <c r="BGY19" s="46"/>
      <c r="BGZ19" s="46"/>
      <c r="BHA19" s="46"/>
      <c r="BHB19" s="46"/>
      <c r="BHC19" s="46"/>
      <c r="BHD19" s="46"/>
      <c r="BHE19" s="46"/>
      <c r="BHF19" s="46"/>
      <c r="BHG19" s="46"/>
      <c r="BHH19" s="46"/>
      <c r="BHI19" s="46"/>
      <c r="BHJ19" s="46"/>
      <c r="BHK19" s="46"/>
      <c r="BHL19" s="46"/>
      <c r="BHM19" s="46"/>
      <c r="BHN19" s="46"/>
      <c r="BHO19" s="46"/>
      <c r="BHP19" s="46"/>
      <c r="BHQ19" s="46"/>
      <c r="BHR19" s="46"/>
      <c r="BHS19" s="46"/>
      <c r="BHT19" s="46"/>
      <c r="BHU19" s="46"/>
      <c r="BHV19" s="46"/>
      <c r="BHW19" s="46"/>
      <c r="BHX19" s="46"/>
      <c r="BHY19" s="46"/>
      <c r="BHZ19" s="46"/>
      <c r="BIA19" s="46"/>
      <c r="BIB19" s="46"/>
      <c r="BIC19" s="46"/>
      <c r="BID19" s="46"/>
      <c r="BIE19" s="46"/>
      <c r="BIF19" s="46"/>
      <c r="BIG19" s="46"/>
      <c r="BIH19" s="46"/>
      <c r="BII19" s="46"/>
      <c r="BIJ19" s="46"/>
      <c r="BIK19" s="46"/>
      <c r="BIL19" s="46"/>
      <c r="BIM19" s="46"/>
      <c r="BIN19" s="46"/>
      <c r="BIO19" s="46"/>
      <c r="BIP19" s="46"/>
      <c r="BIQ19" s="46"/>
      <c r="BIR19" s="46"/>
      <c r="BIS19" s="46"/>
      <c r="BIT19" s="46"/>
      <c r="BIU19" s="46"/>
      <c r="BIV19" s="46"/>
      <c r="BIW19" s="46"/>
      <c r="BIX19" s="46"/>
      <c r="BIY19" s="46"/>
      <c r="BIZ19" s="46"/>
      <c r="BJA19" s="46"/>
      <c r="BJB19" s="46"/>
      <c r="BJC19" s="46"/>
      <c r="BJD19" s="46"/>
      <c r="BJE19" s="46"/>
      <c r="BJF19" s="46"/>
      <c r="BJG19" s="46"/>
      <c r="BJH19" s="46"/>
      <c r="BJI19" s="46"/>
      <c r="BJJ19" s="46"/>
      <c r="BJK19" s="46"/>
      <c r="BJL19" s="46"/>
      <c r="BJM19" s="46"/>
      <c r="BJN19" s="46"/>
      <c r="BJO19" s="46"/>
      <c r="BJP19" s="46"/>
      <c r="BJQ19" s="46"/>
      <c r="BJR19" s="46"/>
      <c r="BJS19" s="46"/>
      <c r="BJT19" s="46"/>
      <c r="BJU19" s="46"/>
      <c r="BJV19" s="46"/>
      <c r="BJW19" s="46"/>
      <c r="BJX19" s="46"/>
      <c r="BJY19" s="46"/>
      <c r="BJZ19" s="46"/>
      <c r="BKA19" s="46"/>
      <c r="BKB19" s="46"/>
      <c r="BKC19" s="46"/>
      <c r="BKD19" s="46"/>
      <c r="BKE19" s="46"/>
      <c r="BKF19" s="46"/>
      <c r="BKG19" s="46"/>
      <c r="BKH19" s="46"/>
      <c r="BKI19" s="46"/>
      <c r="BKJ19" s="46"/>
      <c r="BKK19" s="46"/>
      <c r="BKL19" s="46"/>
      <c r="BKM19" s="46"/>
      <c r="BKN19" s="46"/>
      <c r="BKO19" s="46"/>
      <c r="BKP19" s="46"/>
      <c r="BKQ19" s="46"/>
      <c r="BKR19" s="46"/>
      <c r="BKS19" s="46"/>
      <c r="BKT19" s="46"/>
      <c r="BKU19" s="46"/>
      <c r="BKV19" s="46"/>
      <c r="BKW19" s="46"/>
      <c r="BKX19" s="46"/>
      <c r="BKY19" s="46"/>
      <c r="BKZ19" s="46"/>
      <c r="BLA19" s="46"/>
      <c r="BLB19" s="46"/>
      <c r="BLC19" s="46"/>
      <c r="BLD19" s="46"/>
      <c r="BLE19" s="46"/>
      <c r="BLF19" s="46"/>
      <c r="BLG19" s="46"/>
      <c r="BLH19" s="46"/>
      <c r="BLI19" s="46"/>
      <c r="BLJ19" s="46"/>
      <c r="BLK19" s="46"/>
      <c r="BLL19" s="46"/>
      <c r="BLM19" s="46"/>
      <c r="BLN19" s="46"/>
      <c r="BLO19" s="46"/>
      <c r="BLP19" s="46"/>
      <c r="BLQ19" s="46"/>
      <c r="BLR19" s="46"/>
      <c r="BLS19" s="46"/>
      <c r="BLT19" s="46"/>
      <c r="BLU19" s="46"/>
      <c r="BLV19" s="46"/>
      <c r="BLW19" s="46"/>
      <c r="BLX19" s="46"/>
      <c r="BLY19" s="46"/>
      <c r="BLZ19" s="46"/>
      <c r="BMA19" s="46"/>
      <c r="BMB19" s="46"/>
      <c r="BMC19" s="46"/>
      <c r="BMD19" s="46"/>
      <c r="BME19" s="46"/>
      <c r="BMF19" s="46"/>
      <c r="BMG19" s="46"/>
      <c r="BMH19" s="46"/>
      <c r="BMI19" s="46"/>
      <c r="BMJ19" s="46"/>
      <c r="BMK19" s="46"/>
      <c r="BML19" s="46"/>
      <c r="BMM19" s="46"/>
      <c r="BMN19" s="46"/>
      <c r="BMO19" s="46"/>
      <c r="BMP19" s="46"/>
      <c r="BMQ19" s="46"/>
      <c r="BMR19" s="46"/>
      <c r="BMS19" s="46"/>
      <c r="BMT19" s="46"/>
      <c r="BMU19" s="46"/>
      <c r="BMV19" s="46"/>
      <c r="BMW19" s="46"/>
      <c r="BMX19" s="46"/>
      <c r="BMY19" s="46"/>
      <c r="BMZ19" s="46"/>
      <c r="BNA19" s="46"/>
      <c r="BNB19" s="46"/>
      <c r="BNC19" s="46"/>
      <c r="BND19" s="46"/>
      <c r="BNE19" s="46"/>
      <c r="BNF19" s="46"/>
      <c r="BNG19" s="46"/>
      <c r="BNH19" s="46"/>
      <c r="BNI19" s="46"/>
      <c r="BNJ19" s="46"/>
      <c r="BNK19" s="46"/>
      <c r="BNL19" s="46"/>
      <c r="BNM19" s="46"/>
      <c r="BNN19" s="46"/>
      <c r="BNO19" s="46"/>
      <c r="BNP19" s="46"/>
      <c r="BNQ19" s="46"/>
      <c r="BNR19" s="46"/>
      <c r="BNS19" s="46"/>
      <c r="BNT19" s="46"/>
      <c r="BNU19" s="46"/>
      <c r="BNV19" s="46"/>
      <c r="BNW19" s="46"/>
      <c r="BNX19" s="46"/>
      <c r="BNY19" s="46"/>
      <c r="BNZ19" s="46"/>
      <c r="BOA19" s="46"/>
      <c r="BOB19" s="46"/>
      <c r="BOC19" s="46"/>
      <c r="BOD19" s="46"/>
      <c r="BOE19" s="46"/>
      <c r="BOF19" s="46"/>
      <c r="BOG19" s="46"/>
      <c r="BOH19" s="46"/>
      <c r="BOI19" s="46"/>
      <c r="BOJ19" s="46"/>
      <c r="BOK19" s="46"/>
      <c r="BOL19" s="46"/>
      <c r="BOM19" s="46"/>
      <c r="BON19" s="46"/>
      <c r="BOO19" s="46"/>
      <c r="BOP19" s="46"/>
      <c r="BOQ19" s="46"/>
      <c r="BOR19" s="46"/>
      <c r="BOS19" s="46"/>
      <c r="BOT19" s="46"/>
      <c r="BOU19" s="46"/>
      <c r="BOV19" s="46"/>
      <c r="BOW19" s="46"/>
      <c r="BOX19" s="46"/>
      <c r="BOY19" s="46"/>
      <c r="BOZ19" s="46"/>
      <c r="BPA19" s="46"/>
      <c r="BPB19" s="46"/>
      <c r="BPC19" s="46"/>
      <c r="BPD19" s="46"/>
      <c r="BPE19" s="46"/>
      <c r="BPF19" s="46"/>
      <c r="BPG19" s="46"/>
      <c r="BPH19" s="46"/>
      <c r="BPI19" s="46"/>
      <c r="BPJ19" s="46"/>
      <c r="BPK19" s="46"/>
      <c r="BPL19" s="46"/>
      <c r="BPM19" s="46"/>
      <c r="BPN19" s="46"/>
      <c r="BPO19" s="46"/>
      <c r="BPP19" s="46"/>
      <c r="BPQ19" s="46"/>
      <c r="BPR19" s="46"/>
      <c r="BPS19" s="46"/>
      <c r="BPT19" s="46"/>
      <c r="BPU19" s="46"/>
      <c r="BPV19" s="46"/>
      <c r="BPW19" s="46"/>
      <c r="BPX19" s="46"/>
      <c r="BPY19" s="46"/>
      <c r="BPZ19" s="46"/>
      <c r="BQA19" s="46"/>
      <c r="BQB19" s="46"/>
      <c r="BQC19" s="46"/>
      <c r="BQD19" s="46"/>
      <c r="BQE19" s="46"/>
      <c r="BQF19" s="46"/>
      <c r="BQG19" s="46"/>
      <c r="BQH19" s="46"/>
      <c r="BQI19" s="46"/>
      <c r="BQJ19" s="46"/>
      <c r="BQK19" s="46"/>
      <c r="BQL19" s="46"/>
      <c r="BQM19" s="46"/>
      <c r="BQN19" s="46"/>
      <c r="BQO19" s="46"/>
      <c r="BQP19" s="46"/>
      <c r="BQQ19" s="46"/>
      <c r="BQR19" s="46"/>
      <c r="BQS19" s="46"/>
      <c r="BQT19" s="46"/>
      <c r="BQU19" s="46"/>
      <c r="BQV19" s="46"/>
      <c r="BQW19" s="46"/>
      <c r="BQX19" s="46"/>
      <c r="BQY19" s="46"/>
      <c r="BQZ19" s="46"/>
      <c r="BRA19" s="46"/>
      <c r="BRB19" s="46"/>
      <c r="BRC19" s="46"/>
      <c r="BRD19" s="46"/>
      <c r="BRE19" s="46"/>
      <c r="BRF19" s="46"/>
      <c r="BRG19" s="46"/>
      <c r="BRH19" s="46"/>
      <c r="BRI19" s="46"/>
      <c r="BRJ19" s="46"/>
      <c r="BRK19" s="46"/>
      <c r="BRL19" s="46"/>
      <c r="BRM19" s="46"/>
      <c r="BRN19" s="46"/>
      <c r="BRO19" s="46"/>
      <c r="BRP19" s="46"/>
      <c r="BRQ19" s="46"/>
      <c r="BRR19" s="46"/>
      <c r="BRS19" s="46"/>
      <c r="BRT19" s="46"/>
      <c r="BRU19" s="46"/>
      <c r="BRV19" s="46"/>
      <c r="BRW19" s="46"/>
      <c r="BRX19" s="46"/>
      <c r="BRY19" s="46"/>
      <c r="BRZ19" s="46"/>
      <c r="BSA19" s="46"/>
      <c r="BSB19" s="46"/>
      <c r="BSC19" s="46"/>
      <c r="BSD19" s="46"/>
      <c r="BSE19" s="46"/>
      <c r="BSF19" s="46"/>
      <c r="BSG19" s="46"/>
      <c r="BSH19" s="46"/>
      <c r="BSI19" s="46"/>
      <c r="BSJ19" s="46"/>
      <c r="BSK19" s="46"/>
      <c r="BSL19" s="46"/>
      <c r="BSM19" s="46"/>
      <c r="BSN19" s="46"/>
      <c r="BSO19" s="46"/>
      <c r="BSP19" s="46"/>
      <c r="BSQ19" s="46"/>
      <c r="BSR19" s="46"/>
      <c r="BSS19" s="46"/>
      <c r="BST19" s="46"/>
      <c r="BSU19" s="46"/>
      <c r="BSV19" s="46"/>
      <c r="BSW19" s="46"/>
      <c r="BSX19" s="46"/>
      <c r="BSY19" s="46"/>
      <c r="BSZ19" s="46"/>
      <c r="BTA19" s="46"/>
      <c r="BTB19" s="46"/>
      <c r="BTC19" s="46"/>
      <c r="BTD19" s="46"/>
      <c r="BTE19" s="46"/>
      <c r="BTF19" s="46"/>
      <c r="BTG19" s="46"/>
      <c r="BTH19" s="46"/>
      <c r="BTI19" s="46"/>
      <c r="BTJ19" s="46"/>
      <c r="BTK19" s="46"/>
      <c r="BTL19" s="46"/>
      <c r="BTM19" s="46"/>
      <c r="BTN19" s="46"/>
      <c r="BTO19" s="46"/>
      <c r="BTP19" s="46"/>
      <c r="BTQ19" s="46"/>
      <c r="BTR19" s="46"/>
      <c r="BTS19" s="46"/>
      <c r="BTT19" s="46"/>
      <c r="BTU19" s="46"/>
      <c r="BTV19" s="46"/>
      <c r="BTW19" s="46"/>
      <c r="BTX19" s="46"/>
      <c r="BTY19" s="46"/>
      <c r="BTZ19" s="46"/>
      <c r="BUA19" s="46"/>
      <c r="BUB19" s="46"/>
      <c r="BUC19" s="46"/>
      <c r="BUD19" s="46"/>
      <c r="BUE19" s="46"/>
      <c r="BUF19" s="46"/>
      <c r="BUG19" s="46"/>
      <c r="BUH19" s="46"/>
      <c r="BUI19" s="46"/>
      <c r="BUJ19" s="46"/>
      <c r="BUK19" s="46"/>
      <c r="BUL19" s="46"/>
      <c r="BUM19" s="46"/>
      <c r="BUN19" s="46"/>
      <c r="BUO19" s="46"/>
      <c r="BUP19" s="46"/>
      <c r="BUQ19" s="46"/>
      <c r="BUR19" s="46"/>
      <c r="BUS19" s="46"/>
      <c r="BUT19" s="46"/>
      <c r="BUU19" s="46"/>
      <c r="BUV19" s="46"/>
      <c r="BUW19" s="46"/>
      <c r="BUX19" s="46"/>
      <c r="BUY19" s="46"/>
      <c r="BUZ19" s="46"/>
      <c r="BVA19" s="46"/>
      <c r="BVB19" s="46"/>
      <c r="BVC19" s="46"/>
      <c r="BVD19" s="46"/>
      <c r="BVE19" s="46"/>
      <c r="BVF19" s="46"/>
      <c r="BVG19" s="46"/>
      <c r="BVH19" s="46"/>
      <c r="BVI19" s="46"/>
      <c r="BVJ19" s="46"/>
      <c r="BVK19" s="46"/>
      <c r="BVL19" s="46"/>
      <c r="BVM19" s="46"/>
      <c r="BVN19" s="46"/>
      <c r="BVO19" s="46"/>
      <c r="BVP19" s="46"/>
      <c r="BVQ19" s="46"/>
      <c r="BVR19" s="46"/>
      <c r="BVS19" s="46"/>
      <c r="BVT19" s="46"/>
      <c r="BVU19" s="46"/>
      <c r="BVV19" s="46"/>
      <c r="BVW19" s="46"/>
      <c r="BVX19" s="46"/>
      <c r="BVY19" s="46"/>
      <c r="BVZ19" s="46"/>
      <c r="BWA19" s="46"/>
      <c r="BWB19" s="46"/>
      <c r="BWC19" s="46"/>
      <c r="BWD19" s="46"/>
      <c r="BWE19" s="46"/>
      <c r="BWF19" s="46"/>
      <c r="BWG19" s="46"/>
      <c r="BWH19" s="46"/>
      <c r="BWI19" s="46"/>
      <c r="BWJ19" s="46"/>
      <c r="BWK19" s="46"/>
      <c r="BWL19" s="46"/>
      <c r="BWM19" s="46"/>
      <c r="BWN19" s="46"/>
      <c r="BWO19" s="46"/>
      <c r="BWP19" s="46"/>
      <c r="BWQ19" s="46"/>
      <c r="BWR19" s="46"/>
      <c r="BWS19" s="46"/>
      <c r="BWT19" s="46"/>
      <c r="BWU19" s="46"/>
      <c r="BWV19" s="46"/>
      <c r="BWW19" s="46"/>
      <c r="BWX19" s="46"/>
      <c r="BWY19" s="46"/>
      <c r="BWZ19" s="46"/>
      <c r="BXA19" s="46"/>
      <c r="BXB19" s="46"/>
      <c r="BXC19" s="46"/>
      <c r="BXD19" s="46"/>
      <c r="BXE19" s="46"/>
      <c r="BXF19" s="46"/>
      <c r="BXG19" s="46"/>
      <c r="BXH19" s="46"/>
      <c r="BXI19" s="46"/>
      <c r="BXJ19" s="46"/>
      <c r="BXK19" s="46"/>
      <c r="BXL19" s="46"/>
      <c r="BXM19" s="46"/>
      <c r="BXN19" s="46"/>
      <c r="BXO19" s="46"/>
      <c r="BXP19" s="46"/>
      <c r="BXQ19" s="46"/>
      <c r="BXR19" s="46"/>
      <c r="BXS19" s="46"/>
      <c r="BXT19" s="46"/>
      <c r="BXU19" s="46"/>
      <c r="BXV19" s="46"/>
      <c r="BXW19" s="46"/>
      <c r="BXX19" s="46"/>
      <c r="BXY19" s="46"/>
      <c r="BXZ19" s="46"/>
      <c r="BYA19" s="46"/>
      <c r="BYB19" s="46"/>
      <c r="BYC19" s="46"/>
      <c r="BYD19" s="46"/>
      <c r="BYE19" s="46"/>
      <c r="BYF19" s="46"/>
      <c r="BYG19" s="46"/>
      <c r="BYH19" s="46"/>
      <c r="BYI19" s="46"/>
      <c r="BYJ19" s="46"/>
      <c r="BYK19" s="46"/>
      <c r="BYL19" s="46"/>
      <c r="BYM19" s="46"/>
      <c r="BYN19" s="46"/>
      <c r="BYO19" s="46"/>
      <c r="BYP19" s="46"/>
      <c r="BYQ19" s="46"/>
      <c r="BYR19" s="46"/>
      <c r="BYS19" s="46"/>
      <c r="BYT19" s="46"/>
      <c r="BYU19" s="46"/>
      <c r="BYV19" s="46"/>
      <c r="BYW19" s="46"/>
      <c r="BYX19" s="46"/>
      <c r="BYY19" s="46"/>
      <c r="BYZ19" s="46"/>
      <c r="BZA19" s="46"/>
      <c r="BZB19" s="46"/>
      <c r="BZC19" s="46"/>
      <c r="BZD19" s="46"/>
      <c r="BZE19" s="46"/>
      <c r="BZF19" s="46"/>
      <c r="BZG19" s="46"/>
      <c r="BZH19" s="46"/>
      <c r="BZI19" s="46"/>
      <c r="BZJ19" s="46"/>
      <c r="BZK19" s="46"/>
      <c r="BZL19" s="46"/>
      <c r="BZM19" s="46"/>
      <c r="BZN19" s="46"/>
      <c r="BZO19" s="46"/>
      <c r="BZP19" s="46"/>
      <c r="BZQ19" s="46"/>
      <c r="BZR19" s="46"/>
      <c r="BZS19" s="46"/>
      <c r="BZT19" s="46"/>
      <c r="BZU19" s="46"/>
      <c r="BZV19" s="46"/>
      <c r="BZW19" s="46"/>
      <c r="BZX19" s="46"/>
      <c r="BZY19" s="46"/>
      <c r="BZZ19" s="46"/>
      <c r="CAA19" s="46"/>
      <c r="CAB19" s="46"/>
      <c r="CAC19" s="46"/>
      <c r="CAD19" s="46"/>
      <c r="CAE19" s="46"/>
      <c r="CAF19" s="46"/>
      <c r="CAG19" s="46"/>
      <c r="CAH19" s="46"/>
      <c r="CAI19" s="46"/>
      <c r="CAJ19" s="46"/>
      <c r="CAK19" s="46"/>
      <c r="CAL19" s="46"/>
      <c r="CAM19" s="46"/>
      <c r="CAN19" s="46"/>
      <c r="CAO19" s="46"/>
      <c r="CAP19" s="46"/>
      <c r="CAQ19" s="46"/>
      <c r="CAR19" s="46"/>
      <c r="CAS19" s="46"/>
      <c r="CAT19" s="46"/>
      <c r="CAU19" s="46"/>
      <c r="CAV19" s="46"/>
      <c r="CAW19" s="46"/>
      <c r="CAX19" s="46"/>
      <c r="CAY19" s="46"/>
      <c r="CAZ19" s="46"/>
      <c r="CBA19" s="46"/>
      <c r="CBB19" s="46"/>
      <c r="CBC19" s="46"/>
      <c r="CBD19" s="46"/>
      <c r="CBE19" s="46"/>
      <c r="CBF19" s="46"/>
      <c r="CBG19" s="46"/>
      <c r="CBH19" s="46"/>
      <c r="CBI19" s="46"/>
      <c r="CBJ19" s="46"/>
      <c r="CBK19" s="46"/>
      <c r="CBL19" s="46"/>
      <c r="CBM19" s="46"/>
      <c r="CBN19" s="46"/>
      <c r="CBO19" s="46"/>
      <c r="CBP19" s="46"/>
      <c r="CBQ19" s="46"/>
      <c r="CBR19" s="46"/>
      <c r="CBS19" s="46"/>
      <c r="CBT19" s="46"/>
      <c r="CBU19" s="46"/>
      <c r="CBV19" s="46"/>
      <c r="CBW19" s="46"/>
      <c r="CBX19" s="46"/>
      <c r="CBY19" s="46"/>
      <c r="CBZ19" s="46"/>
      <c r="CCA19" s="46"/>
      <c r="CCB19" s="46"/>
      <c r="CCC19" s="46"/>
      <c r="CCD19" s="46"/>
      <c r="CCE19" s="46"/>
      <c r="CCF19" s="46"/>
      <c r="CCG19" s="46"/>
      <c r="CCH19" s="46"/>
      <c r="CCI19" s="46"/>
      <c r="CCJ19" s="46"/>
      <c r="CCK19" s="46"/>
      <c r="CCL19" s="46"/>
      <c r="CCM19" s="46"/>
      <c r="CCN19" s="46"/>
      <c r="CCO19" s="46"/>
      <c r="CCP19" s="46"/>
      <c r="CCQ19" s="46"/>
      <c r="CCR19" s="46"/>
      <c r="CCS19" s="46"/>
      <c r="CCT19" s="46"/>
      <c r="CCU19" s="46"/>
      <c r="CCV19" s="46"/>
      <c r="CCW19" s="46"/>
      <c r="CCX19" s="46"/>
      <c r="CCY19" s="46"/>
      <c r="CCZ19" s="46"/>
      <c r="CDA19" s="46"/>
      <c r="CDB19" s="46"/>
      <c r="CDC19" s="46"/>
      <c r="CDD19" s="46"/>
      <c r="CDE19" s="46"/>
      <c r="CDF19" s="46"/>
      <c r="CDG19" s="46"/>
      <c r="CDH19" s="46"/>
      <c r="CDI19" s="46"/>
      <c r="CDJ19" s="46"/>
      <c r="CDK19" s="46"/>
      <c r="CDL19" s="46"/>
      <c r="CDM19" s="46"/>
      <c r="CDN19" s="46"/>
      <c r="CDO19" s="46"/>
      <c r="CDP19" s="46"/>
      <c r="CDQ19" s="46"/>
      <c r="CDR19" s="46"/>
      <c r="CDS19" s="46"/>
      <c r="CDT19" s="46"/>
      <c r="CDU19" s="46"/>
      <c r="CDV19" s="46"/>
      <c r="CDW19" s="46"/>
      <c r="CDX19" s="46"/>
      <c r="CDY19" s="46"/>
      <c r="CDZ19" s="46"/>
      <c r="CEA19" s="46"/>
      <c r="CEB19" s="46"/>
      <c r="CEC19" s="46"/>
      <c r="CED19" s="46"/>
      <c r="CEE19" s="46"/>
      <c r="CEF19" s="46"/>
      <c r="CEG19" s="46"/>
      <c r="CEH19" s="46"/>
      <c r="CEI19" s="46"/>
      <c r="CEJ19" s="46"/>
      <c r="CEK19" s="46"/>
      <c r="CEL19" s="46"/>
      <c r="CEM19" s="46"/>
      <c r="CEN19" s="46"/>
      <c r="CEO19" s="46"/>
      <c r="CEP19" s="46"/>
      <c r="CEQ19" s="46"/>
      <c r="CER19" s="46"/>
      <c r="CES19" s="46"/>
      <c r="CET19" s="46"/>
      <c r="CEU19" s="46"/>
      <c r="CEV19" s="46"/>
      <c r="CEW19" s="46"/>
      <c r="CEX19" s="46"/>
      <c r="CEY19" s="46"/>
      <c r="CEZ19" s="46"/>
      <c r="CFA19" s="46"/>
      <c r="CFB19" s="46"/>
      <c r="CFC19" s="46"/>
      <c r="CFD19" s="46"/>
      <c r="CFE19" s="46"/>
      <c r="CFF19" s="46"/>
      <c r="CFG19" s="46"/>
      <c r="CFH19" s="46"/>
      <c r="CFI19" s="46"/>
      <c r="CFJ19" s="46"/>
      <c r="CFK19" s="46"/>
      <c r="CFL19" s="46"/>
      <c r="CFM19" s="46"/>
      <c r="CFN19" s="46"/>
      <c r="CFO19" s="46"/>
      <c r="CFP19" s="46"/>
      <c r="CFQ19" s="46"/>
      <c r="CFR19" s="46"/>
      <c r="CFS19" s="46"/>
      <c r="CFT19" s="46"/>
      <c r="CFU19" s="46"/>
      <c r="CFV19" s="46"/>
      <c r="CFW19" s="46"/>
      <c r="CFX19" s="46"/>
      <c r="CFY19" s="46"/>
      <c r="CFZ19" s="46"/>
      <c r="CGA19" s="46"/>
      <c r="CGB19" s="46"/>
      <c r="CGC19" s="46"/>
      <c r="CGD19" s="46"/>
      <c r="CGE19" s="46"/>
      <c r="CGF19" s="46"/>
      <c r="CGG19" s="46"/>
      <c r="CGH19" s="46"/>
      <c r="CGI19" s="46"/>
      <c r="CGJ19" s="46"/>
      <c r="CGK19" s="46"/>
      <c r="CGL19" s="46"/>
      <c r="CGM19" s="46"/>
      <c r="CGN19" s="46"/>
      <c r="CGO19" s="46"/>
      <c r="CGP19" s="46"/>
      <c r="CGQ19" s="46"/>
      <c r="CGR19" s="46"/>
      <c r="CGS19" s="46"/>
      <c r="CGT19" s="46"/>
      <c r="CGU19" s="46"/>
      <c r="CGV19" s="46"/>
      <c r="CGW19" s="46"/>
      <c r="CGX19" s="46"/>
      <c r="CGY19" s="46"/>
      <c r="CGZ19" s="46"/>
      <c r="CHA19" s="46"/>
      <c r="CHB19" s="46"/>
      <c r="CHC19" s="46"/>
      <c r="CHD19" s="46"/>
      <c r="CHE19" s="46"/>
      <c r="CHF19" s="46"/>
      <c r="CHG19" s="46"/>
      <c r="CHH19" s="46"/>
      <c r="CHI19" s="46"/>
      <c r="CHJ19" s="46"/>
      <c r="CHK19" s="46"/>
      <c r="CHL19" s="46"/>
      <c r="CHM19" s="46"/>
      <c r="CHN19" s="46"/>
      <c r="CHO19" s="46"/>
      <c r="CHP19" s="46"/>
      <c r="CHQ19" s="46"/>
      <c r="CHR19" s="46"/>
      <c r="CHS19" s="46"/>
      <c r="CHT19" s="46"/>
      <c r="CHU19" s="46"/>
      <c r="CHV19" s="46"/>
      <c r="CHW19" s="46"/>
      <c r="CHX19" s="46"/>
      <c r="CHY19" s="46"/>
      <c r="CHZ19" s="46"/>
      <c r="CIA19" s="46"/>
      <c r="CIB19" s="46"/>
      <c r="CIC19" s="46"/>
      <c r="CID19" s="46"/>
      <c r="CIE19" s="46"/>
      <c r="CIF19" s="46"/>
      <c r="CIG19" s="46"/>
      <c r="CIH19" s="46"/>
      <c r="CII19" s="46"/>
      <c r="CIJ19" s="46"/>
      <c r="CIK19" s="46"/>
      <c r="CIL19" s="46"/>
      <c r="CIM19" s="46"/>
      <c r="CIN19" s="46"/>
      <c r="CIO19" s="46"/>
      <c r="CIP19" s="46"/>
      <c r="CIQ19" s="46"/>
      <c r="CIR19" s="46"/>
      <c r="CIS19" s="46"/>
      <c r="CIT19" s="46"/>
      <c r="CIU19" s="46"/>
      <c r="CIV19" s="46"/>
      <c r="CIW19" s="46"/>
      <c r="CIX19" s="46"/>
      <c r="CIY19" s="46"/>
      <c r="CIZ19" s="46"/>
      <c r="CJA19" s="46"/>
      <c r="CJB19" s="46"/>
      <c r="CJC19" s="46"/>
      <c r="CJD19" s="46"/>
      <c r="CJE19" s="46"/>
      <c r="CJF19" s="46"/>
      <c r="CJG19" s="46"/>
      <c r="CJH19" s="46"/>
      <c r="CJI19" s="46"/>
      <c r="CJJ19" s="46"/>
      <c r="CJK19" s="46"/>
      <c r="CJL19" s="46"/>
      <c r="CJM19" s="46"/>
      <c r="CJN19" s="46"/>
      <c r="CJO19" s="46"/>
      <c r="CJP19" s="46"/>
      <c r="CJQ19" s="46"/>
      <c r="CJR19" s="46"/>
      <c r="CJS19" s="46"/>
      <c r="CJT19" s="46"/>
      <c r="CJU19" s="46"/>
      <c r="CJV19" s="46"/>
      <c r="CJW19" s="46"/>
      <c r="CJX19" s="46"/>
      <c r="CJY19" s="46"/>
      <c r="CJZ19" s="46"/>
      <c r="CKA19" s="46"/>
      <c r="CKB19" s="46"/>
      <c r="CKC19" s="46"/>
      <c r="CKD19" s="46"/>
      <c r="CKE19" s="46"/>
    </row>
    <row r="20" s="47" customFormat="1" ht="18.75" spans="1:2319">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c r="JV20" s="46"/>
      <c r="JW20" s="46"/>
      <c r="JX20" s="46"/>
      <c r="JY20" s="46"/>
      <c r="JZ20" s="46"/>
      <c r="KA20" s="46"/>
      <c r="KB20" s="46"/>
      <c r="KC20" s="46"/>
      <c r="KD20" s="46"/>
      <c r="KE20" s="46"/>
      <c r="KF20" s="46"/>
      <c r="KG20" s="46"/>
      <c r="KH20" s="46"/>
      <c r="KI20" s="46"/>
      <c r="KJ20" s="46"/>
      <c r="KK20" s="46"/>
      <c r="KL20" s="46"/>
      <c r="KM20" s="46"/>
      <c r="KN20" s="46"/>
      <c r="KO20" s="46"/>
      <c r="KP20" s="46"/>
      <c r="KQ20" s="46"/>
      <c r="KR20" s="46"/>
      <c r="KS20" s="46"/>
      <c r="KT20" s="46"/>
      <c r="KU20" s="46"/>
      <c r="KV20" s="46"/>
      <c r="KW20" s="46"/>
      <c r="KX20" s="46"/>
      <c r="KY20" s="46"/>
      <c r="KZ20" s="46"/>
      <c r="LA20" s="46"/>
      <c r="LB20" s="46"/>
      <c r="LC20" s="46"/>
      <c r="LD20" s="46"/>
      <c r="LE20" s="46"/>
      <c r="LF20" s="46"/>
      <c r="LG20" s="46"/>
      <c r="LH20" s="46"/>
      <c r="LI20" s="46"/>
      <c r="LJ20" s="46"/>
      <c r="LK20" s="46"/>
      <c r="LL20" s="46"/>
      <c r="LM20" s="46"/>
      <c r="LN20" s="46"/>
      <c r="LO20" s="46"/>
      <c r="LP20" s="46"/>
      <c r="LQ20" s="46"/>
      <c r="LR20" s="46"/>
      <c r="LS20" s="46"/>
      <c r="LT20" s="46"/>
      <c r="LU20" s="46"/>
      <c r="LV20" s="46"/>
      <c r="LW20" s="46"/>
      <c r="LX20" s="46"/>
      <c r="LY20" s="46"/>
      <c r="LZ20" s="46"/>
      <c r="MA20" s="46"/>
      <c r="MB20" s="46"/>
      <c r="MC20" s="46"/>
      <c r="MD20" s="46"/>
      <c r="ME20" s="46"/>
      <c r="MF20" s="46"/>
      <c r="MG20" s="46"/>
      <c r="MH20" s="46"/>
      <c r="MI20" s="46"/>
      <c r="MJ20" s="46"/>
      <c r="MK20" s="46"/>
      <c r="ML20" s="46"/>
      <c r="MM20" s="46"/>
      <c r="MN20" s="46"/>
      <c r="MO20" s="46"/>
      <c r="MP20" s="46"/>
      <c r="MQ20" s="46"/>
      <c r="MR20" s="46"/>
      <c r="MS20" s="46"/>
      <c r="MT20" s="46"/>
      <c r="MU20" s="46"/>
      <c r="MV20" s="46"/>
      <c r="MW20" s="46"/>
      <c r="MX20" s="46"/>
      <c r="MY20" s="46"/>
      <c r="MZ20" s="46"/>
      <c r="NA20" s="46"/>
      <c r="NB20" s="46"/>
      <c r="NC20" s="46"/>
      <c r="ND20" s="46"/>
      <c r="NE20" s="46"/>
      <c r="NF20" s="46"/>
      <c r="NG20" s="46"/>
      <c r="NH20" s="46"/>
      <c r="NI20" s="46"/>
      <c r="NJ20" s="46"/>
      <c r="NK20" s="46"/>
      <c r="NL20" s="46"/>
      <c r="NM20" s="46"/>
      <c r="NN20" s="46"/>
      <c r="NO20" s="46"/>
      <c r="NP20" s="46"/>
      <c r="NQ20" s="46"/>
      <c r="NR20" s="46"/>
      <c r="NS20" s="46"/>
      <c r="NT20" s="46"/>
      <c r="NU20" s="46"/>
      <c r="NV20" s="46"/>
      <c r="NW20" s="46"/>
      <c r="NX20" s="46"/>
      <c r="NY20" s="46"/>
      <c r="NZ20" s="46"/>
      <c r="OA20" s="46"/>
      <c r="OB20" s="46"/>
      <c r="OC20" s="46"/>
      <c r="OD20" s="46"/>
      <c r="OE20" s="46"/>
      <c r="OF20" s="46"/>
      <c r="OG20" s="46"/>
      <c r="OH20" s="46"/>
      <c r="OI20" s="46"/>
      <c r="OJ20" s="46"/>
      <c r="OK20" s="46"/>
      <c r="OL20" s="46"/>
      <c r="OM20" s="46"/>
      <c r="ON20" s="46"/>
      <c r="OO20" s="46"/>
      <c r="OP20" s="46"/>
      <c r="OQ20" s="46"/>
      <c r="OR20" s="46"/>
      <c r="OS20" s="46"/>
      <c r="OT20" s="46"/>
      <c r="OU20" s="46"/>
      <c r="OV20" s="46"/>
      <c r="OW20" s="46"/>
      <c r="OX20" s="46"/>
      <c r="OY20" s="46"/>
      <c r="OZ20" s="46"/>
      <c r="PA20" s="46"/>
      <c r="PB20" s="46"/>
      <c r="PC20" s="46"/>
      <c r="PD20" s="46"/>
      <c r="PE20" s="46"/>
      <c r="PF20" s="46"/>
      <c r="PG20" s="46"/>
      <c r="PH20" s="46"/>
      <c r="PI20" s="46"/>
      <c r="PJ20" s="46"/>
      <c r="PK20" s="46"/>
      <c r="PL20" s="46"/>
      <c r="PM20" s="46"/>
      <c r="PN20" s="46"/>
      <c r="PO20" s="46"/>
      <c r="PP20" s="46"/>
      <c r="PQ20" s="46"/>
      <c r="PR20" s="46"/>
      <c r="PS20" s="46"/>
      <c r="PT20" s="46"/>
      <c r="PU20" s="46"/>
      <c r="PV20" s="46"/>
      <c r="PW20" s="46"/>
      <c r="PX20" s="46"/>
      <c r="PY20" s="46"/>
      <c r="PZ20" s="46"/>
      <c r="QA20" s="46"/>
      <c r="QB20" s="46"/>
      <c r="QC20" s="46"/>
      <c r="QD20" s="46"/>
      <c r="QE20" s="46"/>
      <c r="QF20" s="46"/>
      <c r="QG20" s="46"/>
      <c r="QH20" s="46"/>
      <c r="QI20" s="46"/>
      <c r="QJ20" s="46"/>
      <c r="QK20" s="46"/>
      <c r="QL20" s="46"/>
      <c r="QM20" s="46"/>
      <c r="QN20" s="46"/>
      <c r="QO20" s="46"/>
      <c r="QP20" s="46"/>
      <c r="QQ20" s="46"/>
      <c r="QR20" s="46"/>
      <c r="QS20" s="46"/>
      <c r="QT20" s="46"/>
      <c r="QU20" s="46"/>
      <c r="QV20" s="46"/>
      <c r="QW20" s="46"/>
      <c r="QX20" s="46"/>
      <c r="QY20" s="46"/>
      <c r="QZ20" s="46"/>
      <c r="RA20" s="46"/>
      <c r="RB20" s="46"/>
      <c r="RC20" s="46"/>
      <c r="RD20" s="46"/>
      <c r="RE20" s="46"/>
      <c r="RF20" s="46"/>
      <c r="RG20" s="46"/>
      <c r="RH20" s="46"/>
      <c r="RI20" s="46"/>
      <c r="RJ20" s="46"/>
      <c r="RK20" s="46"/>
      <c r="RL20" s="46"/>
      <c r="RM20" s="46"/>
      <c r="RN20" s="46"/>
      <c r="RO20" s="46"/>
      <c r="RP20" s="46"/>
      <c r="RQ20" s="46"/>
      <c r="RR20" s="46"/>
      <c r="RS20" s="46"/>
      <c r="RT20" s="46"/>
      <c r="RU20" s="46"/>
      <c r="RV20" s="46"/>
      <c r="RW20" s="46"/>
      <c r="RX20" s="46"/>
      <c r="RY20" s="46"/>
      <c r="RZ20" s="46"/>
      <c r="SA20" s="46"/>
      <c r="SB20" s="46"/>
      <c r="SC20" s="46"/>
      <c r="SD20" s="46"/>
      <c r="SE20" s="46"/>
      <c r="SF20" s="46"/>
      <c r="SG20" s="46"/>
      <c r="SH20" s="46"/>
      <c r="SI20" s="46"/>
      <c r="SJ20" s="46"/>
      <c r="SK20" s="46"/>
      <c r="SL20" s="46"/>
      <c r="SM20" s="46"/>
      <c r="SN20" s="46"/>
      <c r="SO20" s="46"/>
      <c r="SP20" s="46"/>
      <c r="SQ20" s="46"/>
      <c r="SR20" s="46"/>
      <c r="SS20" s="46"/>
      <c r="ST20" s="46"/>
      <c r="SU20" s="46"/>
      <c r="SV20" s="46"/>
      <c r="SW20" s="46"/>
      <c r="SX20" s="46"/>
      <c r="SY20" s="46"/>
      <c r="SZ20" s="46"/>
      <c r="TA20" s="46"/>
      <c r="TB20" s="46"/>
      <c r="TC20" s="46"/>
      <c r="TD20" s="46"/>
      <c r="TE20" s="46"/>
      <c r="TF20" s="46"/>
      <c r="TG20" s="46"/>
      <c r="TH20" s="46"/>
      <c r="TI20" s="46"/>
      <c r="TJ20" s="46"/>
      <c r="TK20" s="46"/>
      <c r="TL20" s="46"/>
      <c r="TM20" s="46"/>
      <c r="TN20" s="46"/>
      <c r="TO20" s="46"/>
      <c r="TP20" s="46"/>
      <c r="TQ20" s="46"/>
      <c r="TR20" s="46"/>
      <c r="TS20" s="46"/>
      <c r="TT20" s="46"/>
      <c r="TU20" s="46"/>
      <c r="TV20" s="46"/>
      <c r="TW20" s="46"/>
      <c r="TX20" s="46"/>
      <c r="TY20" s="46"/>
      <c r="TZ20" s="46"/>
      <c r="UA20" s="46"/>
      <c r="UB20" s="46"/>
      <c r="UC20" s="46"/>
      <c r="UD20" s="46"/>
      <c r="UE20" s="46"/>
      <c r="UF20" s="46"/>
      <c r="UG20" s="46"/>
      <c r="UH20" s="46"/>
      <c r="UI20" s="46"/>
      <c r="UJ20" s="46"/>
      <c r="UK20" s="46"/>
      <c r="UL20" s="46"/>
      <c r="UM20" s="46"/>
      <c r="UN20" s="46"/>
      <c r="UO20" s="46"/>
      <c r="UP20" s="46"/>
      <c r="UQ20" s="46"/>
      <c r="UR20" s="46"/>
      <c r="US20" s="46"/>
      <c r="UT20" s="46"/>
      <c r="UU20" s="46"/>
      <c r="UV20" s="46"/>
      <c r="UW20" s="46"/>
      <c r="UX20" s="46"/>
      <c r="UY20" s="46"/>
      <c r="UZ20" s="46"/>
      <c r="VA20" s="46"/>
      <c r="VB20" s="46"/>
      <c r="VC20" s="46"/>
      <c r="VD20" s="46"/>
      <c r="VE20" s="46"/>
      <c r="VF20" s="46"/>
      <c r="VG20" s="46"/>
      <c r="VH20" s="46"/>
      <c r="VI20" s="46"/>
      <c r="VJ20" s="46"/>
      <c r="VK20" s="46"/>
      <c r="VL20" s="46"/>
      <c r="VM20" s="46"/>
      <c r="VN20" s="46"/>
      <c r="VO20" s="46"/>
      <c r="VP20" s="46"/>
      <c r="VQ20" s="46"/>
      <c r="VR20" s="46"/>
      <c r="VS20" s="46"/>
      <c r="VT20" s="46"/>
      <c r="VU20" s="46"/>
      <c r="VV20" s="46"/>
      <c r="VW20" s="46"/>
      <c r="VX20" s="46"/>
      <c r="VY20" s="46"/>
      <c r="VZ20" s="46"/>
      <c r="WA20" s="46"/>
      <c r="WB20" s="46"/>
      <c r="WC20" s="46"/>
      <c r="WD20" s="46"/>
      <c r="WE20" s="46"/>
      <c r="WF20" s="46"/>
      <c r="WG20" s="46"/>
      <c r="WH20" s="46"/>
      <c r="WI20" s="46"/>
      <c r="WJ20" s="46"/>
      <c r="WK20" s="46"/>
      <c r="WL20" s="46"/>
      <c r="WM20" s="46"/>
      <c r="WN20" s="46"/>
      <c r="WO20" s="46"/>
      <c r="WP20" s="46"/>
      <c r="WQ20" s="46"/>
      <c r="WR20" s="46"/>
      <c r="WS20" s="46"/>
      <c r="WT20" s="46"/>
      <c r="WU20" s="46"/>
      <c r="WV20" s="46"/>
      <c r="WW20" s="46"/>
      <c r="WX20" s="46"/>
      <c r="WY20" s="46"/>
      <c r="WZ20" s="46"/>
      <c r="XA20" s="46"/>
      <c r="XB20" s="46"/>
      <c r="XC20" s="46"/>
      <c r="XD20" s="46"/>
      <c r="XE20" s="46"/>
      <c r="XF20" s="46"/>
      <c r="XG20" s="46"/>
      <c r="XH20" s="46"/>
      <c r="XI20" s="46"/>
      <c r="XJ20" s="46"/>
      <c r="XK20" s="46"/>
      <c r="XL20" s="46"/>
      <c r="XM20" s="46"/>
      <c r="XN20" s="46"/>
      <c r="XO20" s="46"/>
      <c r="XP20" s="46"/>
      <c r="XQ20" s="46"/>
      <c r="XR20" s="46"/>
      <c r="XS20" s="46"/>
      <c r="XT20" s="46"/>
      <c r="XU20" s="46"/>
      <c r="XV20" s="46"/>
      <c r="XW20" s="46"/>
      <c r="XX20" s="46"/>
      <c r="XY20" s="46"/>
      <c r="XZ20" s="46"/>
      <c r="YA20" s="46"/>
      <c r="YB20" s="46"/>
      <c r="YC20" s="46"/>
      <c r="YD20" s="46"/>
      <c r="YE20" s="46"/>
      <c r="YF20" s="46"/>
      <c r="YG20" s="46"/>
      <c r="YH20" s="46"/>
      <c r="YI20" s="46"/>
      <c r="YJ20" s="46"/>
      <c r="YK20" s="46"/>
      <c r="YL20" s="46"/>
      <c r="YM20" s="46"/>
      <c r="YN20" s="46"/>
      <c r="YO20" s="46"/>
      <c r="YP20" s="46"/>
      <c r="YQ20" s="46"/>
      <c r="YR20" s="46"/>
      <c r="YS20" s="46"/>
      <c r="YT20" s="46"/>
      <c r="YU20" s="46"/>
      <c r="YV20" s="46"/>
      <c r="YW20" s="46"/>
      <c r="YX20" s="46"/>
      <c r="YY20" s="46"/>
      <c r="YZ20" s="46"/>
      <c r="ZA20" s="46"/>
      <c r="ZB20" s="46"/>
      <c r="ZC20" s="46"/>
      <c r="ZD20" s="46"/>
      <c r="ZE20" s="46"/>
      <c r="ZF20" s="46"/>
      <c r="ZG20" s="46"/>
      <c r="ZH20" s="46"/>
      <c r="ZI20" s="46"/>
      <c r="ZJ20" s="46"/>
      <c r="ZK20" s="46"/>
      <c r="ZL20" s="46"/>
      <c r="ZM20" s="46"/>
      <c r="ZN20" s="46"/>
      <c r="ZO20" s="46"/>
      <c r="ZP20" s="46"/>
      <c r="ZQ20" s="46"/>
      <c r="ZR20" s="46"/>
      <c r="ZS20" s="46"/>
      <c r="ZT20" s="46"/>
      <c r="ZU20" s="46"/>
      <c r="ZV20" s="46"/>
      <c r="ZW20" s="46"/>
      <c r="ZX20" s="46"/>
      <c r="ZY20" s="46"/>
      <c r="ZZ20" s="46"/>
      <c r="AAA20" s="46"/>
      <c r="AAB20" s="46"/>
      <c r="AAC20" s="46"/>
      <c r="AAD20" s="46"/>
      <c r="AAE20" s="46"/>
      <c r="AAF20" s="46"/>
      <c r="AAG20" s="46"/>
      <c r="AAH20" s="46"/>
      <c r="AAI20" s="46"/>
      <c r="AAJ20" s="46"/>
      <c r="AAK20" s="46"/>
      <c r="AAL20" s="46"/>
      <c r="AAM20" s="46"/>
      <c r="AAN20" s="46"/>
      <c r="AAO20" s="46"/>
      <c r="AAP20" s="46"/>
      <c r="AAQ20" s="46"/>
      <c r="AAR20" s="46"/>
      <c r="AAS20" s="46"/>
      <c r="AAT20" s="46"/>
      <c r="AAU20" s="46"/>
      <c r="AAV20" s="46"/>
      <c r="AAW20" s="46"/>
      <c r="AAX20" s="46"/>
      <c r="AAY20" s="46"/>
      <c r="AAZ20" s="46"/>
      <c r="ABA20" s="46"/>
      <c r="ABB20" s="46"/>
      <c r="ABC20" s="46"/>
      <c r="ABD20" s="46"/>
      <c r="ABE20" s="46"/>
      <c r="ABF20" s="46"/>
      <c r="ABG20" s="46"/>
      <c r="ABH20" s="46"/>
      <c r="ABI20" s="46"/>
      <c r="ABJ20" s="46"/>
      <c r="ABK20" s="46"/>
      <c r="ABL20" s="46"/>
      <c r="ABM20" s="46"/>
      <c r="ABN20" s="46"/>
      <c r="ABO20" s="46"/>
      <c r="ABP20" s="46"/>
      <c r="ABQ20" s="46"/>
      <c r="ABR20" s="46"/>
      <c r="ABS20" s="46"/>
      <c r="ABT20" s="46"/>
      <c r="ABU20" s="46"/>
      <c r="ABV20" s="46"/>
      <c r="ABW20" s="46"/>
      <c r="ABX20" s="46"/>
      <c r="ABY20" s="46"/>
      <c r="ABZ20" s="46"/>
      <c r="ACA20" s="46"/>
      <c r="ACB20" s="46"/>
      <c r="ACC20" s="46"/>
      <c r="ACD20" s="46"/>
      <c r="ACE20" s="46"/>
      <c r="ACF20" s="46"/>
      <c r="ACG20" s="46"/>
      <c r="ACH20" s="46"/>
      <c r="ACI20" s="46"/>
      <c r="ACJ20" s="46"/>
      <c r="ACK20" s="46"/>
      <c r="ACL20" s="46"/>
      <c r="ACM20" s="46"/>
      <c r="ACN20" s="46"/>
      <c r="ACO20" s="46"/>
      <c r="ACP20" s="46"/>
      <c r="ACQ20" s="46"/>
      <c r="ACR20" s="46"/>
      <c r="ACS20" s="46"/>
      <c r="ACT20" s="46"/>
      <c r="ACU20" s="46"/>
      <c r="ACV20" s="46"/>
      <c r="ACW20" s="46"/>
      <c r="ACX20" s="46"/>
      <c r="ACY20" s="46"/>
      <c r="ACZ20" s="46"/>
      <c r="ADA20" s="46"/>
      <c r="ADB20" s="46"/>
      <c r="ADC20" s="46"/>
      <c r="ADD20" s="46"/>
      <c r="ADE20" s="46"/>
      <c r="ADF20" s="46"/>
      <c r="ADG20" s="46"/>
      <c r="ADH20" s="46"/>
      <c r="ADI20" s="46"/>
      <c r="ADJ20" s="46"/>
      <c r="ADK20" s="46"/>
      <c r="ADL20" s="46"/>
      <c r="ADM20" s="46"/>
      <c r="ADN20" s="46"/>
      <c r="ADO20" s="46"/>
      <c r="ADP20" s="46"/>
      <c r="ADQ20" s="46"/>
      <c r="ADR20" s="46"/>
      <c r="ADS20" s="46"/>
      <c r="ADT20" s="46"/>
      <c r="ADU20" s="46"/>
      <c r="ADV20" s="46"/>
      <c r="ADW20" s="46"/>
      <c r="ADX20" s="46"/>
      <c r="ADY20" s="46"/>
      <c r="ADZ20" s="46"/>
      <c r="AEA20" s="46"/>
      <c r="AEB20" s="46"/>
      <c r="AEC20" s="46"/>
      <c r="AED20" s="46"/>
      <c r="AEE20" s="46"/>
      <c r="AEF20" s="46"/>
      <c r="AEG20" s="46"/>
      <c r="AEH20" s="46"/>
      <c r="AEI20" s="46"/>
      <c r="AEJ20" s="46"/>
      <c r="AEK20" s="46"/>
      <c r="AEL20" s="46"/>
      <c r="AEM20" s="46"/>
      <c r="AEN20" s="46"/>
      <c r="AEO20" s="46"/>
      <c r="AEP20" s="46"/>
      <c r="AEQ20" s="46"/>
      <c r="AER20" s="46"/>
      <c r="AES20" s="46"/>
      <c r="AET20" s="46"/>
      <c r="AEU20" s="46"/>
      <c r="AEV20" s="46"/>
      <c r="AEW20" s="46"/>
      <c r="AEX20" s="46"/>
      <c r="AEY20" s="46"/>
      <c r="AEZ20" s="46"/>
      <c r="AFA20" s="46"/>
      <c r="AFB20" s="46"/>
      <c r="AFC20" s="46"/>
      <c r="AFD20" s="46"/>
      <c r="AFE20" s="46"/>
      <c r="AFF20" s="46"/>
      <c r="AFG20" s="46"/>
      <c r="AFH20" s="46"/>
      <c r="AFI20" s="46"/>
      <c r="AFJ20" s="46"/>
      <c r="AFK20" s="46"/>
      <c r="AFL20" s="46"/>
      <c r="AFM20" s="46"/>
      <c r="AFN20" s="46"/>
      <c r="AFO20" s="46"/>
      <c r="AFP20" s="46"/>
      <c r="AFQ20" s="46"/>
      <c r="AFR20" s="46"/>
      <c r="AFS20" s="46"/>
      <c r="AFT20" s="46"/>
      <c r="AFU20" s="46"/>
      <c r="AFV20" s="46"/>
      <c r="AFW20" s="46"/>
      <c r="AFX20" s="46"/>
      <c r="AFY20" s="46"/>
      <c r="AFZ20" s="46"/>
      <c r="AGA20" s="46"/>
      <c r="AGB20" s="46"/>
      <c r="AGC20" s="46"/>
      <c r="AGD20" s="46"/>
      <c r="AGE20" s="46"/>
      <c r="AGF20" s="46"/>
      <c r="AGG20" s="46"/>
      <c r="AGH20" s="46"/>
      <c r="AGI20" s="46"/>
      <c r="AGJ20" s="46"/>
      <c r="AGK20" s="46"/>
      <c r="AGL20" s="46"/>
      <c r="AGM20" s="46"/>
      <c r="AGN20" s="46"/>
      <c r="AGO20" s="46"/>
      <c r="AGP20" s="46"/>
      <c r="AGQ20" s="46"/>
      <c r="AGR20" s="46"/>
      <c r="AGS20" s="46"/>
      <c r="AGT20" s="46"/>
      <c r="AGU20" s="46"/>
      <c r="AGV20" s="46"/>
      <c r="AGW20" s="46"/>
      <c r="AGX20" s="46"/>
      <c r="AGY20" s="46"/>
      <c r="AGZ20" s="46"/>
      <c r="AHA20" s="46"/>
      <c r="AHB20" s="46"/>
      <c r="AHC20" s="46"/>
      <c r="AHD20" s="46"/>
      <c r="AHE20" s="46"/>
      <c r="AHF20" s="46"/>
      <c r="AHG20" s="46"/>
      <c r="AHH20" s="46"/>
      <c r="AHI20" s="46"/>
      <c r="AHJ20" s="46"/>
      <c r="AHK20" s="46"/>
      <c r="AHL20" s="46"/>
      <c r="AHM20" s="46"/>
      <c r="AHN20" s="46"/>
      <c r="AHO20" s="46"/>
      <c r="AHP20" s="46"/>
      <c r="AHQ20" s="46"/>
      <c r="AHR20" s="46"/>
      <c r="AHS20" s="46"/>
      <c r="AHT20" s="46"/>
      <c r="AHU20" s="46"/>
      <c r="AHV20" s="46"/>
      <c r="AHW20" s="46"/>
      <c r="AHX20" s="46"/>
      <c r="AHY20" s="46"/>
      <c r="AHZ20" s="46"/>
      <c r="AIA20" s="46"/>
      <c r="AIB20" s="46"/>
      <c r="AIC20" s="46"/>
      <c r="AID20" s="46"/>
      <c r="AIE20" s="46"/>
      <c r="AIF20" s="46"/>
      <c r="AIG20" s="46"/>
      <c r="AIH20" s="46"/>
      <c r="AII20" s="46"/>
      <c r="AIJ20" s="46"/>
      <c r="AIK20" s="46"/>
      <c r="AIL20" s="46"/>
      <c r="AIM20" s="46"/>
      <c r="AIN20" s="46"/>
      <c r="AIO20" s="46"/>
      <c r="AIP20" s="46"/>
      <c r="AIQ20" s="46"/>
      <c r="AIR20" s="46"/>
      <c r="AIS20" s="46"/>
      <c r="AIT20" s="46"/>
      <c r="AIU20" s="46"/>
      <c r="AIV20" s="46"/>
      <c r="AIW20" s="46"/>
      <c r="AIX20" s="46"/>
      <c r="AIY20" s="46"/>
      <c r="AIZ20" s="46"/>
      <c r="AJA20" s="46"/>
      <c r="AJB20" s="46"/>
      <c r="AJC20" s="46"/>
      <c r="AJD20" s="46"/>
      <c r="AJE20" s="46"/>
      <c r="AJF20" s="46"/>
      <c r="AJG20" s="46"/>
      <c r="AJH20" s="46"/>
      <c r="AJI20" s="46"/>
      <c r="AJJ20" s="46"/>
      <c r="AJK20" s="46"/>
      <c r="AJL20" s="46"/>
      <c r="AJM20" s="46"/>
      <c r="AJN20" s="46"/>
      <c r="AJO20" s="46"/>
      <c r="AJP20" s="46"/>
      <c r="AJQ20" s="46"/>
      <c r="AJR20" s="46"/>
      <c r="AJS20" s="46"/>
      <c r="AJT20" s="46"/>
      <c r="AJU20" s="46"/>
      <c r="AJV20" s="46"/>
      <c r="AJW20" s="46"/>
      <c r="AJX20" s="46"/>
      <c r="AJY20" s="46"/>
      <c r="AJZ20" s="46"/>
      <c r="AKA20" s="46"/>
      <c r="AKB20" s="46"/>
      <c r="AKC20" s="46"/>
      <c r="AKD20" s="46"/>
      <c r="AKE20" s="46"/>
      <c r="AKF20" s="46"/>
      <c r="AKG20" s="46"/>
      <c r="AKH20" s="46"/>
      <c r="AKI20" s="46"/>
      <c r="AKJ20" s="46"/>
      <c r="AKK20" s="46"/>
      <c r="AKL20" s="46"/>
      <c r="AKM20" s="46"/>
      <c r="AKN20" s="46"/>
      <c r="AKO20" s="46"/>
      <c r="AKP20" s="46"/>
      <c r="AKQ20" s="46"/>
      <c r="AKR20" s="46"/>
      <c r="AKS20" s="46"/>
      <c r="AKT20" s="46"/>
      <c r="AKU20" s="46"/>
      <c r="AKV20" s="46"/>
      <c r="AKW20" s="46"/>
      <c r="AKX20" s="46"/>
      <c r="AKY20" s="46"/>
      <c r="AKZ20" s="46"/>
      <c r="ALA20" s="46"/>
      <c r="ALB20" s="46"/>
      <c r="ALC20" s="46"/>
      <c r="ALD20" s="46"/>
      <c r="ALE20" s="46"/>
      <c r="ALF20" s="46"/>
      <c r="ALG20" s="46"/>
      <c r="ALH20" s="46"/>
      <c r="ALI20" s="46"/>
      <c r="ALJ20" s="46"/>
      <c r="ALK20" s="46"/>
      <c r="ALL20" s="46"/>
      <c r="ALM20" s="46"/>
      <c r="ALN20" s="46"/>
      <c r="ALO20" s="46"/>
      <c r="ALP20" s="46"/>
      <c r="ALQ20" s="46"/>
      <c r="ALR20" s="46"/>
      <c r="ALS20" s="46"/>
      <c r="ALT20" s="46"/>
      <c r="ALU20" s="46"/>
      <c r="ALV20" s="46"/>
      <c r="ALW20" s="46"/>
      <c r="ALX20" s="46"/>
      <c r="ALY20" s="46"/>
      <c r="ALZ20" s="46"/>
      <c r="AMA20" s="46"/>
      <c r="AMB20" s="46"/>
      <c r="AMC20" s="46"/>
      <c r="AMD20" s="46"/>
      <c r="AME20" s="46"/>
      <c r="AMF20" s="46"/>
      <c r="AMG20" s="46"/>
      <c r="AMH20" s="46"/>
      <c r="AMI20" s="46"/>
      <c r="AMJ20" s="46"/>
      <c r="AMK20" s="46"/>
      <c r="AML20" s="46"/>
      <c r="AMM20" s="46"/>
      <c r="AMN20" s="46"/>
      <c r="AMO20" s="46"/>
      <c r="AMP20" s="46"/>
      <c r="AMQ20" s="46"/>
      <c r="AMR20" s="46"/>
      <c r="AMS20" s="46"/>
      <c r="AMT20" s="46"/>
      <c r="AMU20" s="46"/>
      <c r="AMV20" s="46"/>
      <c r="AMW20" s="46"/>
      <c r="AMX20" s="46"/>
      <c r="AMY20" s="46"/>
      <c r="AMZ20" s="46"/>
      <c r="ANA20" s="46"/>
      <c r="ANB20" s="46"/>
      <c r="ANC20" s="46"/>
      <c r="AND20" s="46"/>
      <c r="ANE20" s="46"/>
      <c r="ANF20" s="46"/>
      <c r="ANG20" s="46"/>
      <c r="ANH20" s="46"/>
      <c r="ANI20" s="46"/>
      <c r="ANJ20" s="46"/>
      <c r="ANK20" s="46"/>
      <c r="ANL20" s="46"/>
      <c r="ANM20" s="46"/>
      <c r="ANN20" s="46"/>
      <c r="ANO20" s="46"/>
      <c r="ANP20" s="46"/>
      <c r="ANQ20" s="46"/>
      <c r="ANR20" s="46"/>
      <c r="ANS20" s="46"/>
      <c r="ANT20" s="46"/>
      <c r="ANU20" s="46"/>
      <c r="ANV20" s="46"/>
      <c r="ANW20" s="46"/>
      <c r="ANX20" s="46"/>
      <c r="ANY20" s="46"/>
      <c r="ANZ20" s="46"/>
      <c r="AOA20" s="46"/>
      <c r="AOB20" s="46"/>
      <c r="AOC20" s="46"/>
      <c r="AOD20" s="46"/>
      <c r="AOE20" s="46"/>
      <c r="AOF20" s="46"/>
      <c r="AOG20" s="46"/>
      <c r="AOH20" s="46"/>
      <c r="AOI20" s="46"/>
      <c r="AOJ20" s="46"/>
      <c r="AOK20" s="46"/>
      <c r="AOL20" s="46"/>
      <c r="AOM20" s="46"/>
      <c r="AON20" s="46"/>
      <c r="AOO20" s="46"/>
      <c r="AOP20" s="46"/>
      <c r="AOQ20" s="46"/>
      <c r="AOR20" s="46"/>
      <c r="AOS20" s="46"/>
      <c r="AOT20" s="46"/>
      <c r="AOU20" s="46"/>
      <c r="AOV20" s="46"/>
      <c r="AOW20" s="46"/>
      <c r="AOX20" s="46"/>
      <c r="AOY20" s="46"/>
      <c r="AOZ20" s="46"/>
      <c r="APA20" s="46"/>
      <c r="APB20" s="46"/>
      <c r="APC20" s="46"/>
      <c r="APD20" s="46"/>
      <c r="APE20" s="46"/>
      <c r="APF20" s="46"/>
      <c r="APG20" s="46"/>
      <c r="APH20" s="46"/>
      <c r="API20" s="46"/>
      <c r="APJ20" s="46"/>
      <c r="APK20" s="46"/>
      <c r="APL20" s="46"/>
      <c r="APM20" s="46"/>
      <c r="APN20" s="46"/>
      <c r="APO20" s="46"/>
      <c r="APP20" s="46"/>
      <c r="APQ20" s="46"/>
      <c r="APR20" s="46"/>
      <c r="APS20" s="46"/>
      <c r="APT20" s="46"/>
      <c r="APU20" s="46"/>
      <c r="APV20" s="46"/>
      <c r="APW20" s="46"/>
      <c r="APX20" s="46"/>
      <c r="APY20" s="46"/>
      <c r="APZ20" s="46"/>
      <c r="AQA20" s="46"/>
      <c r="AQB20" s="46"/>
      <c r="AQC20" s="46"/>
      <c r="AQD20" s="46"/>
      <c r="AQE20" s="46"/>
      <c r="AQF20" s="46"/>
      <c r="AQG20" s="46"/>
      <c r="AQH20" s="46"/>
      <c r="AQI20" s="46"/>
      <c r="AQJ20" s="46"/>
      <c r="AQK20" s="46"/>
      <c r="AQL20" s="46"/>
      <c r="AQM20" s="46"/>
      <c r="AQN20" s="46"/>
      <c r="AQO20" s="46"/>
      <c r="AQP20" s="46"/>
      <c r="AQQ20" s="46"/>
      <c r="AQR20" s="46"/>
      <c r="AQS20" s="46"/>
      <c r="AQT20" s="46"/>
      <c r="AQU20" s="46"/>
      <c r="AQV20" s="46"/>
      <c r="AQW20" s="46"/>
      <c r="AQX20" s="46"/>
      <c r="AQY20" s="46"/>
      <c r="AQZ20" s="46"/>
      <c r="ARA20" s="46"/>
      <c r="ARB20" s="46"/>
      <c r="ARC20" s="46"/>
      <c r="ARD20" s="46"/>
      <c r="ARE20" s="46"/>
      <c r="ARF20" s="46"/>
      <c r="ARG20" s="46"/>
      <c r="ARH20" s="46"/>
      <c r="ARI20" s="46"/>
      <c r="ARJ20" s="46"/>
      <c r="ARK20" s="46"/>
      <c r="ARL20" s="46"/>
      <c r="ARM20" s="46"/>
      <c r="ARN20" s="46"/>
      <c r="ARO20" s="46"/>
      <c r="ARP20" s="46"/>
      <c r="ARQ20" s="46"/>
      <c r="ARR20" s="46"/>
      <c r="ARS20" s="46"/>
      <c r="ART20" s="46"/>
      <c r="ARU20" s="46"/>
      <c r="ARV20" s="46"/>
      <c r="ARW20" s="46"/>
      <c r="ARX20" s="46"/>
      <c r="ARY20" s="46"/>
      <c r="ARZ20" s="46"/>
      <c r="ASA20" s="46"/>
      <c r="ASB20" s="46"/>
      <c r="ASC20" s="46"/>
      <c r="ASD20" s="46"/>
      <c r="ASE20" s="46"/>
      <c r="ASF20" s="46"/>
      <c r="ASG20" s="46"/>
      <c r="ASH20" s="46"/>
      <c r="ASI20" s="46"/>
      <c r="ASJ20" s="46"/>
      <c r="ASK20" s="46"/>
      <c r="ASL20" s="46"/>
      <c r="ASM20" s="46"/>
      <c r="ASN20" s="46"/>
      <c r="ASO20" s="46"/>
      <c r="ASP20" s="46"/>
      <c r="ASQ20" s="46"/>
      <c r="ASR20" s="46"/>
      <c r="ASS20" s="46"/>
      <c r="AST20" s="46"/>
      <c r="ASU20" s="46"/>
      <c r="ASV20" s="46"/>
      <c r="ASW20" s="46"/>
      <c r="ASX20" s="46"/>
      <c r="ASY20" s="46"/>
      <c r="ASZ20" s="46"/>
      <c r="ATA20" s="46"/>
      <c r="ATB20" s="46"/>
      <c r="ATC20" s="46"/>
      <c r="ATD20" s="46"/>
      <c r="ATE20" s="46"/>
      <c r="ATF20" s="46"/>
      <c r="ATG20" s="46"/>
      <c r="ATH20" s="46"/>
      <c r="ATI20" s="46"/>
      <c r="ATJ20" s="46"/>
      <c r="ATK20" s="46"/>
      <c r="ATL20" s="46"/>
      <c r="ATM20" s="46"/>
      <c r="ATN20" s="46"/>
      <c r="ATO20" s="46"/>
      <c r="ATP20" s="46"/>
      <c r="ATQ20" s="46"/>
      <c r="ATR20" s="46"/>
      <c r="ATS20" s="46"/>
      <c r="ATT20" s="46"/>
      <c r="ATU20" s="46"/>
      <c r="ATV20" s="46"/>
      <c r="ATW20" s="46"/>
      <c r="ATX20" s="46"/>
      <c r="ATY20" s="46"/>
      <c r="ATZ20" s="46"/>
      <c r="AUA20" s="46"/>
      <c r="AUB20" s="46"/>
      <c r="AUC20" s="46"/>
      <c r="AUD20" s="46"/>
      <c r="AUE20" s="46"/>
      <c r="AUF20" s="46"/>
      <c r="AUG20" s="46"/>
      <c r="AUH20" s="46"/>
      <c r="AUI20" s="46"/>
      <c r="AUJ20" s="46"/>
      <c r="AUK20" s="46"/>
      <c r="AUL20" s="46"/>
      <c r="AUM20" s="46"/>
      <c r="AUN20" s="46"/>
      <c r="AUO20" s="46"/>
      <c r="AUP20" s="46"/>
      <c r="AUQ20" s="46"/>
      <c r="AUR20" s="46"/>
      <c r="AUS20" s="46"/>
      <c r="AUT20" s="46"/>
      <c r="AUU20" s="46"/>
      <c r="AUV20" s="46"/>
      <c r="AUW20" s="46"/>
      <c r="AUX20" s="46"/>
      <c r="AUY20" s="46"/>
      <c r="AUZ20" s="46"/>
      <c r="AVA20" s="46"/>
      <c r="AVB20" s="46"/>
      <c r="AVC20" s="46"/>
      <c r="AVD20" s="46"/>
      <c r="AVE20" s="46"/>
      <c r="AVF20" s="46"/>
      <c r="AVG20" s="46"/>
      <c r="AVH20" s="46"/>
      <c r="AVI20" s="46"/>
      <c r="AVJ20" s="46"/>
      <c r="AVK20" s="46"/>
      <c r="AVL20" s="46"/>
      <c r="AVM20" s="46"/>
      <c r="AVN20" s="46"/>
      <c r="AVO20" s="46"/>
      <c r="AVP20" s="46"/>
      <c r="AVQ20" s="46"/>
      <c r="AVR20" s="46"/>
      <c r="AVS20" s="46"/>
      <c r="AVT20" s="46"/>
      <c r="AVU20" s="46"/>
      <c r="AVV20" s="46"/>
      <c r="AVW20" s="46"/>
      <c r="AVX20" s="46"/>
      <c r="AVY20" s="46"/>
      <c r="AVZ20" s="46"/>
      <c r="AWA20" s="46"/>
      <c r="AWB20" s="46"/>
      <c r="AWC20" s="46"/>
      <c r="AWD20" s="46"/>
      <c r="AWE20" s="46"/>
      <c r="AWF20" s="46"/>
      <c r="AWG20" s="46"/>
      <c r="AWH20" s="46"/>
      <c r="AWI20" s="46"/>
      <c r="AWJ20" s="46"/>
      <c r="AWK20" s="46"/>
      <c r="AWL20" s="46"/>
      <c r="AWM20" s="46"/>
      <c r="AWN20" s="46"/>
      <c r="AWO20" s="46"/>
      <c r="AWP20" s="46"/>
      <c r="AWQ20" s="46"/>
      <c r="AWR20" s="46"/>
      <c r="AWS20" s="46"/>
      <c r="AWT20" s="46"/>
      <c r="AWU20" s="46"/>
      <c r="AWV20" s="46"/>
      <c r="AWW20" s="46"/>
      <c r="AWX20" s="46"/>
      <c r="AWY20" s="46"/>
      <c r="AWZ20" s="46"/>
      <c r="AXA20" s="46"/>
      <c r="AXB20" s="46"/>
      <c r="AXC20" s="46"/>
      <c r="AXD20" s="46"/>
      <c r="AXE20" s="46"/>
      <c r="AXF20" s="46"/>
      <c r="AXG20" s="46"/>
      <c r="AXH20" s="46"/>
      <c r="AXI20" s="46"/>
      <c r="AXJ20" s="46"/>
      <c r="AXK20" s="46"/>
      <c r="AXL20" s="46"/>
      <c r="AXM20" s="46"/>
      <c r="AXN20" s="46"/>
      <c r="AXO20" s="46"/>
      <c r="AXP20" s="46"/>
      <c r="AXQ20" s="46"/>
      <c r="AXR20" s="46"/>
      <c r="AXS20" s="46"/>
      <c r="AXT20" s="46"/>
      <c r="AXU20" s="46"/>
      <c r="AXV20" s="46"/>
      <c r="AXW20" s="46"/>
      <c r="AXX20" s="46"/>
      <c r="AXY20" s="46"/>
      <c r="AXZ20" s="46"/>
      <c r="AYA20" s="46"/>
      <c r="AYB20" s="46"/>
      <c r="AYC20" s="46"/>
      <c r="AYD20" s="46"/>
      <c r="AYE20" s="46"/>
      <c r="AYF20" s="46"/>
      <c r="AYG20" s="46"/>
      <c r="AYH20" s="46"/>
      <c r="AYI20" s="46"/>
      <c r="AYJ20" s="46"/>
      <c r="AYK20" s="46"/>
      <c r="AYL20" s="46"/>
      <c r="AYM20" s="46"/>
      <c r="AYN20" s="46"/>
      <c r="AYO20" s="46"/>
      <c r="AYP20" s="46"/>
      <c r="AYQ20" s="46"/>
      <c r="AYR20" s="46"/>
      <c r="AYS20" s="46"/>
      <c r="AYT20" s="46"/>
      <c r="AYU20" s="46"/>
      <c r="AYV20" s="46"/>
      <c r="AYW20" s="46"/>
      <c r="AYX20" s="46"/>
      <c r="AYY20" s="46"/>
      <c r="AYZ20" s="46"/>
      <c r="AZA20" s="46"/>
      <c r="AZB20" s="46"/>
      <c r="AZC20" s="46"/>
      <c r="AZD20" s="46"/>
      <c r="AZE20" s="46"/>
      <c r="AZF20" s="46"/>
      <c r="AZG20" s="46"/>
      <c r="AZH20" s="46"/>
      <c r="AZI20" s="46"/>
      <c r="AZJ20" s="46"/>
      <c r="AZK20" s="46"/>
      <c r="AZL20" s="46"/>
      <c r="AZM20" s="46"/>
      <c r="AZN20" s="46"/>
      <c r="AZO20" s="46"/>
      <c r="AZP20" s="46"/>
      <c r="AZQ20" s="46"/>
      <c r="AZR20" s="46"/>
      <c r="AZS20" s="46"/>
      <c r="AZT20" s="46"/>
      <c r="AZU20" s="46"/>
      <c r="AZV20" s="46"/>
      <c r="AZW20" s="46"/>
      <c r="AZX20" s="46"/>
      <c r="AZY20" s="46"/>
      <c r="AZZ20" s="46"/>
      <c r="BAA20" s="46"/>
      <c r="BAB20" s="46"/>
      <c r="BAC20" s="46"/>
      <c r="BAD20" s="46"/>
      <c r="BAE20" s="46"/>
      <c r="BAF20" s="46"/>
      <c r="BAG20" s="46"/>
      <c r="BAH20" s="46"/>
      <c r="BAI20" s="46"/>
      <c r="BAJ20" s="46"/>
      <c r="BAK20" s="46"/>
      <c r="BAL20" s="46"/>
      <c r="BAM20" s="46"/>
      <c r="BAN20" s="46"/>
      <c r="BAO20" s="46"/>
      <c r="BAP20" s="46"/>
      <c r="BAQ20" s="46"/>
      <c r="BAR20" s="46"/>
      <c r="BAS20" s="46"/>
      <c r="BAT20" s="46"/>
      <c r="BAU20" s="46"/>
      <c r="BAV20" s="46"/>
      <c r="BAW20" s="46"/>
      <c r="BAX20" s="46"/>
      <c r="BAY20" s="46"/>
      <c r="BAZ20" s="46"/>
      <c r="BBA20" s="46"/>
      <c r="BBB20" s="46"/>
      <c r="BBC20" s="46"/>
      <c r="BBD20" s="46"/>
      <c r="BBE20" s="46"/>
      <c r="BBF20" s="46"/>
      <c r="BBG20" s="46"/>
      <c r="BBH20" s="46"/>
      <c r="BBI20" s="46"/>
      <c r="BBJ20" s="46"/>
      <c r="BBK20" s="46"/>
      <c r="BBL20" s="46"/>
      <c r="BBM20" s="46"/>
      <c r="BBN20" s="46"/>
      <c r="BBO20" s="46"/>
      <c r="BBP20" s="46"/>
      <c r="BBQ20" s="46"/>
      <c r="BBR20" s="46"/>
      <c r="BBS20" s="46"/>
      <c r="BBT20" s="46"/>
      <c r="BBU20" s="46"/>
      <c r="BBV20" s="46"/>
      <c r="BBW20" s="46"/>
      <c r="BBX20" s="46"/>
      <c r="BBY20" s="46"/>
      <c r="BBZ20" s="46"/>
      <c r="BCA20" s="46"/>
      <c r="BCB20" s="46"/>
      <c r="BCC20" s="46"/>
      <c r="BCD20" s="46"/>
      <c r="BCE20" s="46"/>
      <c r="BCF20" s="46"/>
      <c r="BCG20" s="46"/>
      <c r="BCH20" s="46"/>
      <c r="BCI20" s="46"/>
      <c r="BCJ20" s="46"/>
      <c r="BCK20" s="46"/>
      <c r="BCL20" s="46"/>
      <c r="BCM20" s="46"/>
      <c r="BCN20" s="46"/>
      <c r="BCO20" s="46"/>
      <c r="BCP20" s="46"/>
      <c r="BCQ20" s="46"/>
      <c r="BCR20" s="46"/>
      <c r="BCS20" s="46"/>
      <c r="BCT20" s="46"/>
      <c r="BCU20" s="46"/>
      <c r="BCV20" s="46"/>
      <c r="BCW20" s="46"/>
      <c r="BCX20" s="46"/>
      <c r="BCY20" s="46"/>
      <c r="BCZ20" s="46"/>
      <c r="BDA20" s="46"/>
      <c r="BDB20" s="46"/>
      <c r="BDC20" s="46"/>
      <c r="BDD20" s="46"/>
      <c r="BDE20" s="46"/>
      <c r="BDF20" s="46"/>
      <c r="BDG20" s="46"/>
      <c r="BDH20" s="46"/>
      <c r="BDI20" s="46"/>
      <c r="BDJ20" s="46"/>
      <c r="BDK20" s="46"/>
      <c r="BDL20" s="46"/>
      <c r="BDM20" s="46"/>
      <c r="BDN20" s="46"/>
      <c r="BDO20" s="46"/>
      <c r="BDP20" s="46"/>
      <c r="BDQ20" s="46"/>
      <c r="BDR20" s="46"/>
      <c r="BDS20" s="46"/>
      <c r="BDT20" s="46"/>
      <c r="BDU20" s="46"/>
      <c r="BDV20" s="46"/>
      <c r="BDW20" s="46"/>
      <c r="BDX20" s="46"/>
      <c r="BDY20" s="46"/>
      <c r="BDZ20" s="46"/>
      <c r="BEA20" s="46"/>
      <c r="BEB20" s="46"/>
      <c r="BEC20" s="46"/>
      <c r="BED20" s="46"/>
      <c r="BEE20" s="46"/>
      <c r="BEF20" s="46"/>
      <c r="BEG20" s="46"/>
      <c r="BEH20" s="46"/>
      <c r="BEI20" s="46"/>
      <c r="BEJ20" s="46"/>
      <c r="BEK20" s="46"/>
      <c r="BEL20" s="46"/>
      <c r="BEM20" s="46"/>
      <c r="BEN20" s="46"/>
      <c r="BEO20" s="46"/>
      <c r="BEP20" s="46"/>
      <c r="BEQ20" s="46"/>
      <c r="BER20" s="46"/>
      <c r="BES20" s="46"/>
      <c r="BET20" s="46"/>
      <c r="BEU20" s="46"/>
      <c r="BEV20" s="46"/>
      <c r="BEW20" s="46"/>
      <c r="BEX20" s="46"/>
      <c r="BEY20" s="46"/>
      <c r="BEZ20" s="46"/>
      <c r="BFA20" s="46"/>
      <c r="BFB20" s="46"/>
      <c r="BFC20" s="46"/>
      <c r="BFD20" s="46"/>
      <c r="BFE20" s="46"/>
      <c r="BFF20" s="46"/>
      <c r="BFG20" s="46"/>
      <c r="BFH20" s="46"/>
      <c r="BFI20" s="46"/>
      <c r="BFJ20" s="46"/>
      <c r="BFK20" s="46"/>
      <c r="BFL20" s="46"/>
      <c r="BFM20" s="46"/>
      <c r="BFN20" s="46"/>
      <c r="BFO20" s="46"/>
      <c r="BFP20" s="46"/>
      <c r="BFQ20" s="46"/>
      <c r="BFR20" s="46"/>
      <c r="BFS20" s="46"/>
      <c r="BFT20" s="46"/>
      <c r="BFU20" s="46"/>
      <c r="BFV20" s="46"/>
      <c r="BFW20" s="46"/>
      <c r="BFX20" s="46"/>
      <c r="BFY20" s="46"/>
      <c r="BFZ20" s="46"/>
      <c r="BGA20" s="46"/>
      <c r="BGB20" s="46"/>
      <c r="BGC20" s="46"/>
      <c r="BGD20" s="46"/>
      <c r="BGE20" s="46"/>
      <c r="BGF20" s="46"/>
      <c r="BGG20" s="46"/>
      <c r="BGH20" s="46"/>
      <c r="BGI20" s="46"/>
      <c r="BGJ20" s="46"/>
      <c r="BGK20" s="46"/>
      <c r="BGL20" s="46"/>
      <c r="BGM20" s="46"/>
      <c r="BGN20" s="46"/>
      <c r="BGO20" s="46"/>
      <c r="BGP20" s="46"/>
      <c r="BGQ20" s="46"/>
      <c r="BGR20" s="46"/>
      <c r="BGS20" s="46"/>
      <c r="BGT20" s="46"/>
      <c r="BGU20" s="46"/>
      <c r="BGV20" s="46"/>
      <c r="BGW20" s="46"/>
      <c r="BGX20" s="46"/>
      <c r="BGY20" s="46"/>
      <c r="BGZ20" s="46"/>
      <c r="BHA20" s="46"/>
      <c r="BHB20" s="46"/>
      <c r="BHC20" s="46"/>
      <c r="BHD20" s="46"/>
      <c r="BHE20" s="46"/>
      <c r="BHF20" s="46"/>
      <c r="BHG20" s="46"/>
      <c r="BHH20" s="46"/>
      <c r="BHI20" s="46"/>
      <c r="BHJ20" s="46"/>
      <c r="BHK20" s="46"/>
      <c r="BHL20" s="46"/>
      <c r="BHM20" s="46"/>
      <c r="BHN20" s="46"/>
      <c r="BHO20" s="46"/>
      <c r="BHP20" s="46"/>
      <c r="BHQ20" s="46"/>
      <c r="BHR20" s="46"/>
      <c r="BHS20" s="46"/>
      <c r="BHT20" s="46"/>
      <c r="BHU20" s="46"/>
      <c r="BHV20" s="46"/>
      <c r="BHW20" s="46"/>
      <c r="BHX20" s="46"/>
      <c r="BHY20" s="46"/>
      <c r="BHZ20" s="46"/>
      <c r="BIA20" s="46"/>
      <c r="BIB20" s="46"/>
      <c r="BIC20" s="46"/>
      <c r="BID20" s="46"/>
      <c r="BIE20" s="46"/>
      <c r="BIF20" s="46"/>
      <c r="BIG20" s="46"/>
      <c r="BIH20" s="46"/>
      <c r="BII20" s="46"/>
      <c r="BIJ20" s="46"/>
      <c r="BIK20" s="46"/>
      <c r="BIL20" s="46"/>
      <c r="BIM20" s="46"/>
      <c r="BIN20" s="46"/>
      <c r="BIO20" s="46"/>
      <c r="BIP20" s="46"/>
      <c r="BIQ20" s="46"/>
      <c r="BIR20" s="46"/>
      <c r="BIS20" s="46"/>
      <c r="BIT20" s="46"/>
      <c r="BIU20" s="46"/>
      <c r="BIV20" s="46"/>
      <c r="BIW20" s="46"/>
      <c r="BIX20" s="46"/>
      <c r="BIY20" s="46"/>
      <c r="BIZ20" s="46"/>
      <c r="BJA20" s="46"/>
      <c r="BJB20" s="46"/>
      <c r="BJC20" s="46"/>
      <c r="BJD20" s="46"/>
      <c r="BJE20" s="46"/>
      <c r="BJF20" s="46"/>
      <c r="BJG20" s="46"/>
      <c r="BJH20" s="46"/>
      <c r="BJI20" s="46"/>
      <c r="BJJ20" s="46"/>
      <c r="BJK20" s="46"/>
      <c r="BJL20" s="46"/>
      <c r="BJM20" s="46"/>
      <c r="BJN20" s="46"/>
      <c r="BJO20" s="46"/>
      <c r="BJP20" s="46"/>
      <c r="BJQ20" s="46"/>
      <c r="BJR20" s="46"/>
      <c r="BJS20" s="46"/>
      <c r="BJT20" s="46"/>
      <c r="BJU20" s="46"/>
      <c r="BJV20" s="46"/>
      <c r="BJW20" s="46"/>
      <c r="BJX20" s="46"/>
      <c r="BJY20" s="46"/>
      <c r="BJZ20" s="46"/>
      <c r="BKA20" s="46"/>
      <c r="BKB20" s="46"/>
      <c r="BKC20" s="46"/>
      <c r="BKD20" s="46"/>
      <c r="BKE20" s="46"/>
      <c r="BKF20" s="46"/>
      <c r="BKG20" s="46"/>
      <c r="BKH20" s="46"/>
      <c r="BKI20" s="46"/>
      <c r="BKJ20" s="46"/>
      <c r="BKK20" s="46"/>
      <c r="BKL20" s="46"/>
      <c r="BKM20" s="46"/>
      <c r="BKN20" s="46"/>
      <c r="BKO20" s="46"/>
      <c r="BKP20" s="46"/>
      <c r="BKQ20" s="46"/>
      <c r="BKR20" s="46"/>
      <c r="BKS20" s="46"/>
      <c r="BKT20" s="46"/>
      <c r="BKU20" s="46"/>
      <c r="BKV20" s="46"/>
      <c r="BKW20" s="46"/>
      <c r="BKX20" s="46"/>
      <c r="BKY20" s="46"/>
      <c r="BKZ20" s="46"/>
      <c r="BLA20" s="46"/>
      <c r="BLB20" s="46"/>
      <c r="BLC20" s="46"/>
      <c r="BLD20" s="46"/>
      <c r="BLE20" s="46"/>
      <c r="BLF20" s="46"/>
      <c r="BLG20" s="46"/>
      <c r="BLH20" s="46"/>
      <c r="BLI20" s="46"/>
      <c r="BLJ20" s="46"/>
      <c r="BLK20" s="46"/>
      <c r="BLL20" s="46"/>
      <c r="BLM20" s="46"/>
      <c r="BLN20" s="46"/>
      <c r="BLO20" s="46"/>
      <c r="BLP20" s="46"/>
      <c r="BLQ20" s="46"/>
      <c r="BLR20" s="46"/>
      <c r="BLS20" s="46"/>
      <c r="BLT20" s="46"/>
      <c r="BLU20" s="46"/>
      <c r="BLV20" s="46"/>
      <c r="BLW20" s="46"/>
      <c r="BLX20" s="46"/>
      <c r="BLY20" s="46"/>
      <c r="BLZ20" s="46"/>
      <c r="BMA20" s="46"/>
      <c r="BMB20" s="46"/>
      <c r="BMC20" s="46"/>
      <c r="BMD20" s="46"/>
      <c r="BME20" s="46"/>
      <c r="BMF20" s="46"/>
      <c r="BMG20" s="46"/>
      <c r="BMH20" s="46"/>
      <c r="BMI20" s="46"/>
      <c r="BMJ20" s="46"/>
      <c r="BMK20" s="46"/>
      <c r="BML20" s="46"/>
      <c r="BMM20" s="46"/>
      <c r="BMN20" s="46"/>
      <c r="BMO20" s="46"/>
      <c r="BMP20" s="46"/>
      <c r="BMQ20" s="46"/>
      <c r="BMR20" s="46"/>
      <c r="BMS20" s="46"/>
      <c r="BMT20" s="46"/>
      <c r="BMU20" s="46"/>
      <c r="BMV20" s="46"/>
      <c r="BMW20" s="46"/>
      <c r="BMX20" s="46"/>
      <c r="BMY20" s="46"/>
      <c r="BMZ20" s="46"/>
      <c r="BNA20" s="46"/>
      <c r="BNB20" s="46"/>
      <c r="BNC20" s="46"/>
      <c r="BND20" s="46"/>
      <c r="BNE20" s="46"/>
      <c r="BNF20" s="46"/>
      <c r="BNG20" s="46"/>
      <c r="BNH20" s="46"/>
      <c r="BNI20" s="46"/>
      <c r="BNJ20" s="46"/>
      <c r="BNK20" s="46"/>
      <c r="BNL20" s="46"/>
      <c r="BNM20" s="46"/>
      <c r="BNN20" s="46"/>
      <c r="BNO20" s="46"/>
      <c r="BNP20" s="46"/>
      <c r="BNQ20" s="46"/>
      <c r="BNR20" s="46"/>
      <c r="BNS20" s="46"/>
      <c r="BNT20" s="46"/>
      <c r="BNU20" s="46"/>
      <c r="BNV20" s="46"/>
      <c r="BNW20" s="46"/>
      <c r="BNX20" s="46"/>
      <c r="BNY20" s="46"/>
      <c r="BNZ20" s="46"/>
      <c r="BOA20" s="46"/>
      <c r="BOB20" s="46"/>
      <c r="BOC20" s="46"/>
      <c r="BOD20" s="46"/>
      <c r="BOE20" s="46"/>
      <c r="BOF20" s="46"/>
      <c r="BOG20" s="46"/>
      <c r="BOH20" s="46"/>
      <c r="BOI20" s="46"/>
      <c r="BOJ20" s="46"/>
      <c r="BOK20" s="46"/>
      <c r="BOL20" s="46"/>
      <c r="BOM20" s="46"/>
      <c r="BON20" s="46"/>
      <c r="BOO20" s="46"/>
      <c r="BOP20" s="46"/>
      <c r="BOQ20" s="46"/>
      <c r="BOR20" s="46"/>
      <c r="BOS20" s="46"/>
      <c r="BOT20" s="46"/>
      <c r="BOU20" s="46"/>
      <c r="BOV20" s="46"/>
      <c r="BOW20" s="46"/>
      <c r="BOX20" s="46"/>
      <c r="BOY20" s="46"/>
      <c r="BOZ20" s="46"/>
      <c r="BPA20" s="46"/>
      <c r="BPB20" s="46"/>
      <c r="BPC20" s="46"/>
      <c r="BPD20" s="46"/>
      <c r="BPE20" s="46"/>
      <c r="BPF20" s="46"/>
      <c r="BPG20" s="46"/>
      <c r="BPH20" s="46"/>
      <c r="BPI20" s="46"/>
      <c r="BPJ20" s="46"/>
      <c r="BPK20" s="46"/>
      <c r="BPL20" s="46"/>
      <c r="BPM20" s="46"/>
      <c r="BPN20" s="46"/>
      <c r="BPO20" s="46"/>
      <c r="BPP20" s="46"/>
      <c r="BPQ20" s="46"/>
      <c r="BPR20" s="46"/>
      <c r="BPS20" s="46"/>
      <c r="BPT20" s="46"/>
      <c r="BPU20" s="46"/>
      <c r="BPV20" s="46"/>
      <c r="BPW20" s="46"/>
      <c r="BPX20" s="46"/>
      <c r="BPY20" s="46"/>
      <c r="BPZ20" s="46"/>
      <c r="BQA20" s="46"/>
      <c r="BQB20" s="46"/>
      <c r="BQC20" s="46"/>
      <c r="BQD20" s="46"/>
      <c r="BQE20" s="46"/>
      <c r="BQF20" s="46"/>
      <c r="BQG20" s="46"/>
      <c r="BQH20" s="46"/>
      <c r="BQI20" s="46"/>
      <c r="BQJ20" s="46"/>
      <c r="BQK20" s="46"/>
      <c r="BQL20" s="46"/>
      <c r="BQM20" s="46"/>
      <c r="BQN20" s="46"/>
      <c r="BQO20" s="46"/>
      <c r="BQP20" s="46"/>
      <c r="BQQ20" s="46"/>
      <c r="BQR20" s="46"/>
      <c r="BQS20" s="46"/>
      <c r="BQT20" s="46"/>
      <c r="BQU20" s="46"/>
      <c r="BQV20" s="46"/>
      <c r="BQW20" s="46"/>
      <c r="BQX20" s="46"/>
      <c r="BQY20" s="46"/>
      <c r="BQZ20" s="46"/>
      <c r="BRA20" s="46"/>
      <c r="BRB20" s="46"/>
      <c r="BRC20" s="46"/>
      <c r="BRD20" s="46"/>
      <c r="BRE20" s="46"/>
      <c r="BRF20" s="46"/>
      <c r="BRG20" s="46"/>
      <c r="BRH20" s="46"/>
      <c r="BRI20" s="46"/>
      <c r="BRJ20" s="46"/>
      <c r="BRK20" s="46"/>
      <c r="BRL20" s="46"/>
      <c r="BRM20" s="46"/>
      <c r="BRN20" s="46"/>
      <c r="BRO20" s="46"/>
      <c r="BRP20" s="46"/>
      <c r="BRQ20" s="46"/>
      <c r="BRR20" s="46"/>
      <c r="BRS20" s="46"/>
      <c r="BRT20" s="46"/>
      <c r="BRU20" s="46"/>
      <c r="BRV20" s="46"/>
      <c r="BRW20" s="46"/>
      <c r="BRX20" s="46"/>
      <c r="BRY20" s="46"/>
      <c r="BRZ20" s="46"/>
      <c r="BSA20" s="46"/>
      <c r="BSB20" s="46"/>
      <c r="BSC20" s="46"/>
      <c r="BSD20" s="46"/>
      <c r="BSE20" s="46"/>
      <c r="BSF20" s="46"/>
      <c r="BSG20" s="46"/>
      <c r="BSH20" s="46"/>
      <c r="BSI20" s="46"/>
      <c r="BSJ20" s="46"/>
      <c r="BSK20" s="46"/>
      <c r="BSL20" s="46"/>
      <c r="BSM20" s="46"/>
      <c r="BSN20" s="46"/>
      <c r="BSO20" s="46"/>
      <c r="BSP20" s="46"/>
      <c r="BSQ20" s="46"/>
      <c r="BSR20" s="46"/>
      <c r="BSS20" s="46"/>
      <c r="BST20" s="46"/>
      <c r="BSU20" s="46"/>
      <c r="BSV20" s="46"/>
      <c r="BSW20" s="46"/>
      <c r="BSX20" s="46"/>
      <c r="BSY20" s="46"/>
      <c r="BSZ20" s="46"/>
      <c r="BTA20" s="46"/>
      <c r="BTB20" s="46"/>
      <c r="BTC20" s="46"/>
      <c r="BTD20" s="46"/>
      <c r="BTE20" s="46"/>
      <c r="BTF20" s="46"/>
      <c r="BTG20" s="46"/>
      <c r="BTH20" s="46"/>
      <c r="BTI20" s="46"/>
      <c r="BTJ20" s="46"/>
      <c r="BTK20" s="46"/>
      <c r="BTL20" s="46"/>
      <c r="BTM20" s="46"/>
      <c r="BTN20" s="46"/>
      <c r="BTO20" s="46"/>
      <c r="BTP20" s="46"/>
      <c r="BTQ20" s="46"/>
      <c r="BTR20" s="46"/>
      <c r="BTS20" s="46"/>
      <c r="BTT20" s="46"/>
      <c r="BTU20" s="46"/>
      <c r="BTV20" s="46"/>
      <c r="BTW20" s="46"/>
      <c r="BTX20" s="46"/>
      <c r="BTY20" s="46"/>
      <c r="BTZ20" s="46"/>
      <c r="BUA20" s="46"/>
      <c r="BUB20" s="46"/>
      <c r="BUC20" s="46"/>
      <c r="BUD20" s="46"/>
      <c r="BUE20" s="46"/>
      <c r="BUF20" s="46"/>
      <c r="BUG20" s="46"/>
      <c r="BUH20" s="46"/>
      <c r="BUI20" s="46"/>
      <c r="BUJ20" s="46"/>
      <c r="BUK20" s="46"/>
      <c r="BUL20" s="46"/>
      <c r="BUM20" s="46"/>
      <c r="BUN20" s="46"/>
      <c r="BUO20" s="46"/>
      <c r="BUP20" s="46"/>
      <c r="BUQ20" s="46"/>
      <c r="BUR20" s="46"/>
      <c r="BUS20" s="46"/>
      <c r="BUT20" s="46"/>
      <c r="BUU20" s="46"/>
      <c r="BUV20" s="46"/>
      <c r="BUW20" s="46"/>
      <c r="BUX20" s="46"/>
      <c r="BUY20" s="46"/>
      <c r="BUZ20" s="46"/>
      <c r="BVA20" s="46"/>
      <c r="BVB20" s="46"/>
      <c r="BVC20" s="46"/>
      <c r="BVD20" s="46"/>
      <c r="BVE20" s="46"/>
      <c r="BVF20" s="46"/>
      <c r="BVG20" s="46"/>
      <c r="BVH20" s="46"/>
      <c r="BVI20" s="46"/>
      <c r="BVJ20" s="46"/>
      <c r="BVK20" s="46"/>
      <c r="BVL20" s="46"/>
      <c r="BVM20" s="46"/>
      <c r="BVN20" s="46"/>
      <c r="BVO20" s="46"/>
      <c r="BVP20" s="46"/>
      <c r="BVQ20" s="46"/>
      <c r="BVR20" s="46"/>
      <c r="BVS20" s="46"/>
      <c r="BVT20" s="46"/>
      <c r="BVU20" s="46"/>
      <c r="BVV20" s="46"/>
      <c r="BVW20" s="46"/>
      <c r="BVX20" s="46"/>
      <c r="BVY20" s="46"/>
      <c r="BVZ20" s="46"/>
      <c r="BWA20" s="46"/>
      <c r="BWB20" s="46"/>
      <c r="BWC20" s="46"/>
      <c r="BWD20" s="46"/>
      <c r="BWE20" s="46"/>
      <c r="BWF20" s="46"/>
      <c r="BWG20" s="46"/>
      <c r="BWH20" s="46"/>
      <c r="BWI20" s="46"/>
      <c r="BWJ20" s="46"/>
      <c r="BWK20" s="46"/>
      <c r="BWL20" s="46"/>
      <c r="BWM20" s="46"/>
      <c r="BWN20" s="46"/>
      <c r="BWO20" s="46"/>
      <c r="BWP20" s="46"/>
      <c r="BWQ20" s="46"/>
      <c r="BWR20" s="46"/>
      <c r="BWS20" s="46"/>
      <c r="BWT20" s="46"/>
      <c r="BWU20" s="46"/>
      <c r="BWV20" s="46"/>
      <c r="BWW20" s="46"/>
      <c r="BWX20" s="46"/>
      <c r="BWY20" s="46"/>
      <c r="BWZ20" s="46"/>
      <c r="BXA20" s="46"/>
      <c r="BXB20" s="46"/>
      <c r="BXC20" s="46"/>
      <c r="BXD20" s="46"/>
      <c r="BXE20" s="46"/>
      <c r="BXF20" s="46"/>
      <c r="BXG20" s="46"/>
      <c r="BXH20" s="46"/>
      <c r="BXI20" s="46"/>
      <c r="BXJ20" s="46"/>
      <c r="BXK20" s="46"/>
      <c r="BXL20" s="46"/>
      <c r="BXM20" s="46"/>
      <c r="BXN20" s="46"/>
      <c r="BXO20" s="46"/>
      <c r="BXP20" s="46"/>
      <c r="BXQ20" s="46"/>
      <c r="BXR20" s="46"/>
      <c r="BXS20" s="46"/>
      <c r="BXT20" s="46"/>
      <c r="BXU20" s="46"/>
      <c r="BXV20" s="46"/>
      <c r="BXW20" s="46"/>
      <c r="BXX20" s="46"/>
      <c r="BXY20" s="46"/>
      <c r="BXZ20" s="46"/>
      <c r="BYA20" s="46"/>
      <c r="BYB20" s="46"/>
      <c r="BYC20" s="46"/>
      <c r="BYD20" s="46"/>
      <c r="BYE20" s="46"/>
      <c r="BYF20" s="46"/>
      <c r="BYG20" s="46"/>
      <c r="BYH20" s="46"/>
      <c r="BYI20" s="46"/>
      <c r="BYJ20" s="46"/>
      <c r="BYK20" s="46"/>
      <c r="BYL20" s="46"/>
      <c r="BYM20" s="46"/>
      <c r="BYN20" s="46"/>
      <c r="BYO20" s="46"/>
      <c r="BYP20" s="46"/>
      <c r="BYQ20" s="46"/>
      <c r="BYR20" s="46"/>
      <c r="BYS20" s="46"/>
      <c r="BYT20" s="46"/>
      <c r="BYU20" s="46"/>
      <c r="BYV20" s="46"/>
      <c r="BYW20" s="46"/>
      <c r="BYX20" s="46"/>
      <c r="BYY20" s="46"/>
      <c r="BYZ20" s="46"/>
      <c r="BZA20" s="46"/>
      <c r="BZB20" s="46"/>
      <c r="BZC20" s="46"/>
      <c r="BZD20" s="46"/>
      <c r="BZE20" s="46"/>
      <c r="BZF20" s="46"/>
      <c r="BZG20" s="46"/>
      <c r="BZH20" s="46"/>
      <c r="BZI20" s="46"/>
      <c r="BZJ20" s="46"/>
      <c r="BZK20" s="46"/>
      <c r="BZL20" s="46"/>
      <c r="BZM20" s="46"/>
      <c r="BZN20" s="46"/>
      <c r="BZO20" s="46"/>
      <c r="BZP20" s="46"/>
      <c r="BZQ20" s="46"/>
      <c r="BZR20" s="46"/>
      <c r="BZS20" s="46"/>
      <c r="BZT20" s="46"/>
      <c r="BZU20" s="46"/>
      <c r="BZV20" s="46"/>
      <c r="BZW20" s="46"/>
      <c r="BZX20" s="46"/>
      <c r="BZY20" s="46"/>
      <c r="BZZ20" s="46"/>
      <c r="CAA20" s="46"/>
      <c r="CAB20" s="46"/>
      <c r="CAC20" s="46"/>
      <c r="CAD20" s="46"/>
      <c r="CAE20" s="46"/>
      <c r="CAF20" s="46"/>
      <c r="CAG20" s="46"/>
      <c r="CAH20" s="46"/>
      <c r="CAI20" s="46"/>
      <c r="CAJ20" s="46"/>
      <c r="CAK20" s="46"/>
      <c r="CAL20" s="46"/>
      <c r="CAM20" s="46"/>
      <c r="CAN20" s="46"/>
      <c r="CAO20" s="46"/>
      <c r="CAP20" s="46"/>
      <c r="CAQ20" s="46"/>
      <c r="CAR20" s="46"/>
      <c r="CAS20" s="46"/>
      <c r="CAT20" s="46"/>
      <c r="CAU20" s="46"/>
      <c r="CAV20" s="46"/>
      <c r="CAW20" s="46"/>
      <c r="CAX20" s="46"/>
      <c r="CAY20" s="46"/>
      <c r="CAZ20" s="46"/>
      <c r="CBA20" s="46"/>
      <c r="CBB20" s="46"/>
      <c r="CBC20" s="46"/>
      <c r="CBD20" s="46"/>
      <c r="CBE20" s="46"/>
      <c r="CBF20" s="46"/>
      <c r="CBG20" s="46"/>
      <c r="CBH20" s="46"/>
      <c r="CBI20" s="46"/>
      <c r="CBJ20" s="46"/>
      <c r="CBK20" s="46"/>
      <c r="CBL20" s="46"/>
      <c r="CBM20" s="46"/>
      <c r="CBN20" s="46"/>
      <c r="CBO20" s="46"/>
      <c r="CBP20" s="46"/>
      <c r="CBQ20" s="46"/>
      <c r="CBR20" s="46"/>
      <c r="CBS20" s="46"/>
      <c r="CBT20" s="46"/>
      <c r="CBU20" s="46"/>
      <c r="CBV20" s="46"/>
      <c r="CBW20" s="46"/>
      <c r="CBX20" s="46"/>
      <c r="CBY20" s="46"/>
      <c r="CBZ20" s="46"/>
      <c r="CCA20" s="46"/>
      <c r="CCB20" s="46"/>
      <c r="CCC20" s="46"/>
      <c r="CCD20" s="46"/>
      <c r="CCE20" s="46"/>
      <c r="CCF20" s="46"/>
      <c r="CCG20" s="46"/>
      <c r="CCH20" s="46"/>
      <c r="CCI20" s="46"/>
      <c r="CCJ20" s="46"/>
      <c r="CCK20" s="46"/>
      <c r="CCL20" s="46"/>
      <c r="CCM20" s="46"/>
      <c r="CCN20" s="46"/>
      <c r="CCO20" s="46"/>
      <c r="CCP20" s="46"/>
      <c r="CCQ20" s="46"/>
      <c r="CCR20" s="46"/>
      <c r="CCS20" s="46"/>
      <c r="CCT20" s="46"/>
      <c r="CCU20" s="46"/>
      <c r="CCV20" s="46"/>
      <c r="CCW20" s="46"/>
      <c r="CCX20" s="46"/>
      <c r="CCY20" s="46"/>
      <c r="CCZ20" s="46"/>
      <c r="CDA20" s="46"/>
      <c r="CDB20" s="46"/>
      <c r="CDC20" s="46"/>
      <c r="CDD20" s="46"/>
      <c r="CDE20" s="46"/>
      <c r="CDF20" s="46"/>
      <c r="CDG20" s="46"/>
      <c r="CDH20" s="46"/>
      <c r="CDI20" s="46"/>
      <c r="CDJ20" s="46"/>
      <c r="CDK20" s="46"/>
      <c r="CDL20" s="46"/>
      <c r="CDM20" s="46"/>
      <c r="CDN20" s="46"/>
      <c r="CDO20" s="46"/>
      <c r="CDP20" s="46"/>
      <c r="CDQ20" s="46"/>
      <c r="CDR20" s="46"/>
      <c r="CDS20" s="46"/>
      <c r="CDT20" s="46"/>
      <c r="CDU20" s="46"/>
      <c r="CDV20" s="46"/>
      <c r="CDW20" s="46"/>
      <c r="CDX20" s="46"/>
      <c r="CDY20" s="46"/>
      <c r="CDZ20" s="46"/>
      <c r="CEA20" s="46"/>
      <c r="CEB20" s="46"/>
      <c r="CEC20" s="46"/>
      <c r="CED20" s="46"/>
      <c r="CEE20" s="46"/>
      <c r="CEF20" s="46"/>
      <c r="CEG20" s="46"/>
      <c r="CEH20" s="46"/>
      <c r="CEI20" s="46"/>
      <c r="CEJ20" s="46"/>
      <c r="CEK20" s="46"/>
      <c r="CEL20" s="46"/>
      <c r="CEM20" s="46"/>
      <c r="CEN20" s="46"/>
      <c r="CEO20" s="46"/>
      <c r="CEP20" s="46"/>
      <c r="CEQ20" s="46"/>
      <c r="CER20" s="46"/>
      <c r="CES20" s="46"/>
      <c r="CET20" s="46"/>
      <c r="CEU20" s="46"/>
      <c r="CEV20" s="46"/>
      <c r="CEW20" s="46"/>
      <c r="CEX20" s="46"/>
      <c r="CEY20" s="46"/>
      <c r="CEZ20" s="46"/>
      <c r="CFA20" s="46"/>
      <c r="CFB20" s="46"/>
      <c r="CFC20" s="46"/>
      <c r="CFD20" s="46"/>
      <c r="CFE20" s="46"/>
      <c r="CFF20" s="46"/>
      <c r="CFG20" s="46"/>
      <c r="CFH20" s="46"/>
      <c r="CFI20" s="46"/>
      <c r="CFJ20" s="46"/>
      <c r="CFK20" s="46"/>
      <c r="CFL20" s="46"/>
      <c r="CFM20" s="46"/>
      <c r="CFN20" s="46"/>
      <c r="CFO20" s="46"/>
      <c r="CFP20" s="46"/>
      <c r="CFQ20" s="46"/>
      <c r="CFR20" s="46"/>
      <c r="CFS20" s="46"/>
      <c r="CFT20" s="46"/>
      <c r="CFU20" s="46"/>
      <c r="CFV20" s="46"/>
      <c r="CFW20" s="46"/>
      <c r="CFX20" s="46"/>
      <c r="CFY20" s="46"/>
      <c r="CFZ20" s="46"/>
      <c r="CGA20" s="46"/>
      <c r="CGB20" s="46"/>
      <c r="CGC20" s="46"/>
      <c r="CGD20" s="46"/>
      <c r="CGE20" s="46"/>
      <c r="CGF20" s="46"/>
      <c r="CGG20" s="46"/>
      <c r="CGH20" s="46"/>
      <c r="CGI20" s="46"/>
      <c r="CGJ20" s="46"/>
      <c r="CGK20" s="46"/>
      <c r="CGL20" s="46"/>
      <c r="CGM20" s="46"/>
      <c r="CGN20" s="46"/>
      <c r="CGO20" s="46"/>
      <c r="CGP20" s="46"/>
      <c r="CGQ20" s="46"/>
      <c r="CGR20" s="46"/>
      <c r="CGS20" s="46"/>
      <c r="CGT20" s="46"/>
      <c r="CGU20" s="46"/>
      <c r="CGV20" s="46"/>
      <c r="CGW20" s="46"/>
      <c r="CGX20" s="46"/>
      <c r="CGY20" s="46"/>
      <c r="CGZ20" s="46"/>
      <c r="CHA20" s="46"/>
      <c r="CHB20" s="46"/>
      <c r="CHC20" s="46"/>
      <c r="CHD20" s="46"/>
      <c r="CHE20" s="46"/>
      <c r="CHF20" s="46"/>
      <c r="CHG20" s="46"/>
      <c r="CHH20" s="46"/>
      <c r="CHI20" s="46"/>
      <c r="CHJ20" s="46"/>
      <c r="CHK20" s="46"/>
      <c r="CHL20" s="46"/>
      <c r="CHM20" s="46"/>
      <c r="CHN20" s="46"/>
      <c r="CHO20" s="46"/>
      <c r="CHP20" s="46"/>
      <c r="CHQ20" s="46"/>
      <c r="CHR20" s="46"/>
      <c r="CHS20" s="46"/>
      <c r="CHT20" s="46"/>
      <c r="CHU20" s="46"/>
      <c r="CHV20" s="46"/>
      <c r="CHW20" s="46"/>
      <c r="CHX20" s="46"/>
      <c r="CHY20" s="46"/>
      <c r="CHZ20" s="46"/>
      <c r="CIA20" s="46"/>
      <c r="CIB20" s="46"/>
      <c r="CIC20" s="46"/>
      <c r="CID20" s="46"/>
      <c r="CIE20" s="46"/>
      <c r="CIF20" s="46"/>
      <c r="CIG20" s="46"/>
      <c r="CIH20" s="46"/>
      <c r="CII20" s="46"/>
      <c r="CIJ20" s="46"/>
      <c r="CIK20" s="46"/>
      <c r="CIL20" s="46"/>
      <c r="CIM20" s="46"/>
      <c r="CIN20" s="46"/>
      <c r="CIO20" s="46"/>
      <c r="CIP20" s="46"/>
      <c r="CIQ20" s="46"/>
      <c r="CIR20" s="46"/>
      <c r="CIS20" s="46"/>
      <c r="CIT20" s="46"/>
      <c r="CIU20" s="46"/>
      <c r="CIV20" s="46"/>
      <c r="CIW20" s="46"/>
      <c r="CIX20" s="46"/>
      <c r="CIY20" s="46"/>
      <c r="CIZ20" s="46"/>
      <c r="CJA20" s="46"/>
      <c r="CJB20" s="46"/>
      <c r="CJC20" s="46"/>
      <c r="CJD20" s="46"/>
      <c r="CJE20" s="46"/>
      <c r="CJF20" s="46"/>
      <c r="CJG20" s="46"/>
      <c r="CJH20" s="46"/>
      <c r="CJI20" s="46"/>
      <c r="CJJ20" s="46"/>
      <c r="CJK20" s="46"/>
      <c r="CJL20" s="46"/>
      <c r="CJM20" s="46"/>
      <c r="CJN20" s="46"/>
      <c r="CJO20" s="46"/>
      <c r="CJP20" s="46"/>
      <c r="CJQ20" s="46"/>
      <c r="CJR20" s="46"/>
      <c r="CJS20" s="46"/>
      <c r="CJT20" s="46"/>
      <c r="CJU20" s="46"/>
      <c r="CJV20" s="46"/>
      <c r="CJW20" s="46"/>
      <c r="CJX20" s="46"/>
      <c r="CJY20" s="46"/>
      <c r="CJZ20" s="46"/>
      <c r="CKA20" s="46"/>
      <c r="CKB20" s="46"/>
      <c r="CKC20" s="46"/>
      <c r="CKD20" s="46"/>
      <c r="CKE20" s="46"/>
    </row>
    <row r="21" s="47" customFormat="1" ht="18.75" spans="1:2319">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c r="IW21" s="46"/>
      <c r="IX21" s="46"/>
      <c r="IY21" s="46"/>
      <c r="IZ21" s="46"/>
      <c r="JA21" s="46"/>
      <c r="JB21" s="46"/>
      <c r="JC21" s="46"/>
      <c r="JD21" s="46"/>
      <c r="JE21" s="46"/>
      <c r="JF21" s="46"/>
      <c r="JG21" s="46"/>
      <c r="JH21" s="46"/>
      <c r="JI21" s="46"/>
      <c r="JJ21" s="46"/>
      <c r="JK21" s="46"/>
      <c r="JL21" s="46"/>
      <c r="JM21" s="46"/>
      <c r="JN21" s="46"/>
      <c r="JO21" s="46"/>
      <c r="JP21" s="46"/>
      <c r="JQ21" s="46"/>
      <c r="JR21" s="46"/>
      <c r="JS21" s="46"/>
      <c r="JT21" s="46"/>
      <c r="JU21" s="46"/>
      <c r="JV21" s="46"/>
      <c r="JW21" s="46"/>
      <c r="JX21" s="46"/>
      <c r="JY21" s="46"/>
      <c r="JZ21" s="46"/>
      <c r="KA21" s="46"/>
      <c r="KB21" s="46"/>
      <c r="KC21" s="46"/>
      <c r="KD21" s="46"/>
      <c r="KE21" s="46"/>
      <c r="KF21" s="46"/>
      <c r="KG21" s="46"/>
      <c r="KH21" s="46"/>
      <c r="KI21" s="46"/>
      <c r="KJ21" s="46"/>
      <c r="KK21" s="46"/>
      <c r="KL21" s="46"/>
      <c r="KM21" s="46"/>
      <c r="KN21" s="46"/>
      <c r="KO21" s="46"/>
      <c r="KP21" s="46"/>
      <c r="KQ21" s="46"/>
      <c r="KR21" s="46"/>
      <c r="KS21" s="46"/>
      <c r="KT21" s="46"/>
      <c r="KU21" s="46"/>
      <c r="KV21" s="46"/>
      <c r="KW21" s="46"/>
      <c r="KX21" s="46"/>
      <c r="KY21" s="46"/>
      <c r="KZ21" s="46"/>
      <c r="LA21" s="46"/>
      <c r="LB21" s="46"/>
      <c r="LC21" s="46"/>
      <c r="LD21" s="46"/>
      <c r="LE21" s="46"/>
      <c r="LF21" s="46"/>
      <c r="LG21" s="46"/>
      <c r="LH21" s="46"/>
      <c r="LI21" s="46"/>
      <c r="LJ21" s="46"/>
      <c r="LK21" s="46"/>
      <c r="LL21" s="46"/>
      <c r="LM21" s="46"/>
      <c r="LN21" s="46"/>
      <c r="LO21" s="46"/>
      <c r="LP21" s="46"/>
      <c r="LQ21" s="46"/>
      <c r="LR21" s="46"/>
      <c r="LS21" s="46"/>
      <c r="LT21" s="46"/>
      <c r="LU21" s="46"/>
      <c r="LV21" s="46"/>
      <c r="LW21" s="46"/>
      <c r="LX21" s="46"/>
      <c r="LY21" s="46"/>
      <c r="LZ21" s="46"/>
      <c r="MA21" s="46"/>
      <c r="MB21" s="46"/>
      <c r="MC21" s="46"/>
      <c r="MD21" s="46"/>
      <c r="ME21" s="46"/>
      <c r="MF21" s="46"/>
      <c r="MG21" s="46"/>
      <c r="MH21" s="46"/>
      <c r="MI21" s="46"/>
      <c r="MJ21" s="46"/>
      <c r="MK21" s="46"/>
      <c r="ML21" s="46"/>
      <c r="MM21" s="46"/>
      <c r="MN21" s="46"/>
      <c r="MO21" s="46"/>
      <c r="MP21" s="46"/>
      <c r="MQ21" s="46"/>
      <c r="MR21" s="46"/>
      <c r="MS21" s="46"/>
      <c r="MT21" s="46"/>
      <c r="MU21" s="46"/>
      <c r="MV21" s="46"/>
      <c r="MW21" s="46"/>
      <c r="MX21" s="46"/>
      <c r="MY21" s="46"/>
      <c r="MZ21" s="46"/>
      <c r="NA21" s="46"/>
      <c r="NB21" s="46"/>
      <c r="NC21" s="46"/>
      <c r="ND21" s="46"/>
      <c r="NE21" s="46"/>
      <c r="NF21" s="46"/>
      <c r="NG21" s="46"/>
      <c r="NH21" s="46"/>
      <c r="NI21" s="46"/>
      <c r="NJ21" s="46"/>
      <c r="NK21" s="46"/>
      <c r="NL21" s="46"/>
      <c r="NM21" s="46"/>
      <c r="NN21" s="46"/>
      <c r="NO21" s="46"/>
      <c r="NP21" s="46"/>
      <c r="NQ21" s="46"/>
      <c r="NR21" s="46"/>
      <c r="NS21" s="46"/>
      <c r="NT21" s="46"/>
      <c r="NU21" s="46"/>
      <c r="NV21" s="46"/>
      <c r="NW21" s="46"/>
      <c r="NX21" s="46"/>
      <c r="NY21" s="46"/>
      <c r="NZ21" s="46"/>
      <c r="OA21" s="46"/>
      <c r="OB21" s="46"/>
      <c r="OC21" s="46"/>
      <c r="OD21" s="46"/>
      <c r="OE21" s="46"/>
      <c r="OF21" s="46"/>
      <c r="OG21" s="46"/>
      <c r="OH21" s="46"/>
      <c r="OI21" s="46"/>
      <c r="OJ21" s="46"/>
      <c r="OK21" s="46"/>
      <c r="OL21" s="46"/>
      <c r="OM21" s="46"/>
      <c r="ON21" s="46"/>
      <c r="OO21" s="46"/>
      <c r="OP21" s="46"/>
      <c r="OQ21" s="46"/>
      <c r="OR21" s="46"/>
      <c r="OS21" s="46"/>
      <c r="OT21" s="46"/>
      <c r="OU21" s="46"/>
      <c r="OV21" s="46"/>
      <c r="OW21" s="46"/>
      <c r="OX21" s="46"/>
      <c r="OY21" s="46"/>
      <c r="OZ21" s="46"/>
      <c r="PA21" s="46"/>
      <c r="PB21" s="46"/>
      <c r="PC21" s="46"/>
      <c r="PD21" s="46"/>
      <c r="PE21" s="46"/>
      <c r="PF21" s="46"/>
      <c r="PG21" s="46"/>
      <c r="PH21" s="46"/>
      <c r="PI21" s="46"/>
      <c r="PJ21" s="46"/>
      <c r="PK21" s="46"/>
      <c r="PL21" s="46"/>
      <c r="PM21" s="46"/>
      <c r="PN21" s="46"/>
      <c r="PO21" s="46"/>
      <c r="PP21" s="46"/>
      <c r="PQ21" s="46"/>
      <c r="PR21" s="46"/>
      <c r="PS21" s="46"/>
      <c r="PT21" s="46"/>
      <c r="PU21" s="46"/>
      <c r="PV21" s="46"/>
      <c r="PW21" s="46"/>
      <c r="PX21" s="46"/>
      <c r="PY21" s="46"/>
      <c r="PZ21" s="46"/>
      <c r="QA21" s="46"/>
      <c r="QB21" s="46"/>
      <c r="QC21" s="46"/>
      <c r="QD21" s="46"/>
      <c r="QE21" s="46"/>
      <c r="QF21" s="46"/>
      <c r="QG21" s="46"/>
      <c r="QH21" s="46"/>
      <c r="QI21" s="46"/>
      <c r="QJ21" s="46"/>
      <c r="QK21" s="46"/>
      <c r="QL21" s="46"/>
      <c r="QM21" s="46"/>
      <c r="QN21" s="46"/>
      <c r="QO21" s="46"/>
      <c r="QP21" s="46"/>
      <c r="QQ21" s="46"/>
      <c r="QR21" s="46"/>
      <c r="QS21" s="46"/>
      <c r="QT21" s="46"/>
      <c r="QU21" s="46"/>
      <c r="QV21" s="46"/>
      <c r="QW21" s="46"/>
      <c r="QX21" s="46"/>
      <c r="QY21" s="46"/>
      <c r="QZ21" s="46"/>
      <c r="RA21" s="46"/>
      <c r="RB21" s="46"/>
      <c r="RC21" s="46"/>
      <c r="RD21" s="46"/>
      <c r="RE21" s="46"/>
      <c r="RF21" s="46"/>
      <c r="RG21" s="46"/>
      <c r="RH21" s="46"/>
      <c r="RI21" s="46"/>
      <c r="RJ21" s="46"/>
      <c r="RK21" s="46"/>
      <c r="RL21" s="46"/>
      <c r="RM21" s="46"/>
      <c r="RN21" s="46"/>
      <c r="RO21" s="46"/>
      <c r="RP21" s="46"/>
      <c r="RQ21" s="46"/>
      <c r="RR21" s="46"/>
      <c r="RS21" s="46"/>
      <c r="RT21" s="46"/>
      <c r="RU21" s="46"/>
      <c r="RV21" s="46"/>
      <c r="RW21" s="46"/>
      <c r="RX21" s="46"/>
      <c r="RY21" s="46"/>
      <c r="RZ21" s="46"/>
      <c r="SA21" s="46"/>
      <c r="SB21" s="46"/>
      <c r="SC21" s="46"/>
      <c r="SD21" s="46"/>
      <c r="SE21" s="46"/>
      <c r="SF21" s="46"/>
      <c r="SG21" s="46"/>
      <c r="SH21" s="46"/>
      <c r="SI21" s="46"/>
      <c r="SJ21" s="46"/>
      <c r="SK21" s="46"/>
      <c r="SL21" s="46"/>
      <c r="SM21" s="46"/>
      <c r="SN21" s="46"/>
      <c r="SO21" s="46"/>
      <c r="SP21" s="46"/>
      <c r="SQ21" s="46"/>
      <c r="SR21" s="46"/>
      <c r="SS21" s="46"/>
      <c r="ST21" s="46"/>
      <c r="SU21" s="46"/>
      <c r="SV21" s="46"/>
      <c r="SW21" s="46"/>
      <c r="SX21" s="46"/>
      <c r="SY21" s="46"/>
      <c r="SZ21" s="46"/>
      <c r="TA21" s="46"/>
      <c r="TB21" s="46"/>
      <c r="TC21" s="46"/>
      <c r="TD21" s="46"/>
      <c r="TE21" s="46"/>
      <c r="TF21" s="46"/>
      <c r="TG21" s="46"/>
      <c r="TH21" s="46"/>
      <c r="TI21" s="46"/>
      <c r="TJ21" s="46"/>
      <c r="TK21" s="46"/>
      <c r="TL21" s="46"/>
      <c r="TM21" s="46"/>
      <c r="TN21" s="46"/>
      <c r="TO21" s="46"/>
      <c r="TP21" s="46"/>
      <c r="TQ21" s="46"/>
      <c r="TR21" s="46"/>
      <c r="TS21" s="46"/>
      <c r="TT21" s="46"/>
      <c r="TU21" s="46"/>
      <c r="TV21" s="46"/>
      <c r="TW21" s="46"/>
      <c r="TX21" s="46"/>
      <c r="TY21" s="46"/>
      <c r="TZ21" s="46"/>
      <c r="UA21" s="46"/>
      <c r="UB21" s="46"/>
      <c r="UC21" s="46"/>
      <c r="UD21" s="46"/>
      <c r="UE21" s="46"/>
      <c r="UF21" s="46"/>
      <c r="UG21" s="46"/>
      <c r="UH21" s="46"/>
      <c r="UI21" s="46"/>
      <c r="UJ21" s="46"/>
      <c r="UK21" s="46"/>
      <c r="UL21" s="46"/>
      <c r="UM21" s="46"/>
      <c r="UN21" s="46"/>
      <c r="UO21" s="46"/>
      <c r="UP21" s="46"/>
      <c r="UQ21" s="46"/>
      <c r="UR21" s="46"/>
      <c r="US21" s="46"/>
      <c r="UT21" s="46"/>
      <c r="UU21" s="46"/>
      <c r="UV21" s="46"/>
      <c r="UW21" s="46"/>
      <c r="UX21" s="46"/>
      <c r="UY21" s="46"/>
      <c r="UZ21" s="46"/>
      <c r="VA21" s="46"/>
      <c r="VB21" s="46"/>
      <c r="VC21" s="46"/>
      <c r="VD21" s="46"/>
      <c r="VE21" s="46"/>
      <c r="VF21" s="46"/>
      <c r="VG21" s="46"/>
      <c r="VH21" s="46"/>
      <c r="VI21" s="46"/>
      <c r="VJ21" s="46"/>
      <c r="VK21" s="46"/>
      <c r="VL21" s="46"/>
      <c r="VM21" s="46"/>
      <c r="VN21" s="46"/>
      <c r="VO21" s="46"/>
      <c r="VP21" s="46"/>
      <c r="VQ21" s="46"/>
      <c r="VR21" s="46"/>
      <c r="VS21" s="46"/>
      <c r="VT21" s="46"/>
      <c r="VU21" s="46"/>
      <c r="VV21" s="46"/>
      <c r="VW21" s="46"/>
      <c r="VX21" s="46"/>
      <c r="VY21" s="46"/>
      <c r="VZ21" s="46"/>
      <c r="WA21" s="46"/>
      <c r="WB21" s="46"/>
      <c r="WC21" s="46"/>
      <c r="WD21" s="46"/>
      <c r="WE21" s="46"/>
      <c r="WF21" s="46"/>
      <c r="WG21" s="46"/>
      <c r="WH21" s="46"/>
      <c r="WI21" s="46"/>
      <c r="WJ21" s="46"/>
      <c r="WK21" s="46"/>
      <c r="WL21" s="46"/>
      <c r="WM21" s="46"/>
      <c r="WN21" s="46"/>
      <c r="WO21" s="46"/>
      <c r="WP21" s="46"/>
      <c r="WQ21" s="46"/>
      <c r="WR21" s="46"/>
      <c r="WS21" s="46"/>
      <c r="WT21" s="46"/>
      <c r="WU21" s="46"/>
      <c r="WV21" s="46"/>
      <c r="WW21" s="46"/>
      <c r="WX21" s="46"/>
      <c r="WY21" s="46"/>
      <c r="WZ21" s="46"/>
      <c r="XA21" s="46"/>
      <c r="XB21" s="46"/>
      <c r="XC21" s="46"/>
      <c r="XD21" s="46"/>
      <c r="XE21" s="46"/>
      <c r="XF21" s="46"/>
      <c r="XG21" s="46"/>
      <c r="XH21" s="46"/>
      <c r="XI21" s="46"/>
      <c r="XJ21" s="46"/>
      <c r="XK21" s="46"/>
      <c r="XL21" s="46"/>
      <c r="XM21" s="46"/>
      <c r="XN21" s="46"/>
      <c r="XO21" s="46"/>
      <c r="XP21" s="46"/>
      <c r="XQ21" s="46"/>
      <c r="XR21" s="46"/>
      <c r="XS21" s="46"/>
      <c r="XT21" s="46"/>
      <c r="XU21" s="46"/>
      <c r="XV21" s="46"/>
      <c r="XW21" s="46"/>
      <c r="XX21" s="46"/>
      <c r="XY21" s="46"/>
      <c r="XZ21" s="46"/>
      <c r="YA21" s="46"/>
      <c r="YB21" s="46"/>
      <c r="YC21" s="46"/>
      <c r="YD21" s="46"/>
      <c r="YE21" s="46"/>
      <c r="YF21" s="46"/>
      <c r="YG21" s="46"/>
      <c r="YH21" s="46"/>
      <c r="YI21" s="46"/>
      <c r="YJ21" s="46"/>
      <c r="YK21" s="46"/>
      <c r="YL21" s="46"/>
      <c r="YM21" s="46"/>
      <c r="YN21" s="46"/>
      <c r="YO21" s="46"/>
      <c r="YP21" s="46"/>
      <c r="YQ21" s="46"/>
      <c r="YR21" s="46"/>
      <c r="YS21" s="46"/>
      <c r="YT21" s="46"/>
      <c r="YU21" s="46"/>
      <c r="YV21" s="46"/>
      <c r="YW21" s="46"/>
      <c r="YX21" s="46"/>
      <c r="YY21" s="46"/>
      <c r="YZ21" s="46"/>
      <c r="ZA21" s="46"/>
      <c r="ZB21" s="46"/>
      <c r="ZC21" s="46"/>
      <c r="ZD21" s="46"/>
      <c r="ZE21" s="46"/>
      <c r="ZF21" s="46"/>
      <c r="ZG21" s="46"/>
      <c r="ZH21" s="46"/>
      <c r="ZI21" s="46"/>
      <c r="ZJ21" s="46"/>
      <c r="ZK21" s="46"/>
      <c r="ZL21" s="46"/>
      <c r="ZM21" s="46"/>
      <c r="ZN21" s="46"/>
      <c r="ZO21" s="46"/>
      <c r="ZP21" s="46"/>
      <c r="ZQ21" s="46"/>
      <c r="ZR21" s="46"/>
      <c r="ZS21" s="46"/>
      <c r="ZT21" s="46"/>
      <c r="ZU21" s="46"/>
      <c r="ZV21" s="46"/>
      <c r="ZW21" s="46"/>
      <c r="ZX21" s="46"/>
      <c r="ZY21" s="46"/>
      <c r="ZZ21" s="46"/>
      <c r="AAA21" s="46"/>
      <c r="AAB21" s="46"/>
      <c r="AAC21" s="46"/>
      <c r="AAD21" s="46"/>
      <c r="AAE21" s="46"/>
      <c r="AAF21" s="46"/>
      <c r="AAG21" s="46"/>
      <c r="AAH21" s="46"/>
      <c r="AAI21" s="46"/>
      <c r="AAJ21" s="46"/>
      <c r="AAK21" s="46"/>
      <c r="AAL21" s="46"/>
      <c r="AAM21" s="46"/>
      <c r="AAN21" s="46"/>
      <c r="AAO21" s="46"/>
      <c r="AAP21" s="46"/>
      <c r="AAQ21" s="46"/>
      <c r="AAR21" s="46"/>
      <c r="AAS21" s="46"/>
      <c r="AAT21" s="46"/>
      <c r="AAU21" s="46"/>
      <c r="AAV21" s="46"/>
      <c r="AAW21" s="46"/>
      <c r="AAX21" s="46"/>
      <c r="AAY21" s="46"/>
      <c r="AAZ21" s="46"/>
      <c r="ABA21" s="46"/>
      <c r="ABB21" s="46"/>
      <c r="ABC21" s="46"/>
      <c r="ABD21" s="46"/>
      <c r="ABE21" s="46"/>
      <c r="ABF21" s="46"/>
      <c r="ABG21" s="46"/>
      <c r="ABH21" s="46"/>
      <c r="ABI21" s="46"/>
      <c r="ABJ21" s="46"/>
      <c r="ABK21" s="46"/>
      <c r="ABL21" s="46"/>
      <c r="ABM21" s="46"/>
      <c r="ABN21" s="46"/>
      <c r="ABO21" s="46"/>
      <c r="ABP21" s="46"/>
      <c r="ABQ21" s="46"/>
      <c r="ABR21" s="46"/>
      <c r="ABS21" s="46"/>
      <c r="ABT21" s="46"/>
      <c r="ABU21" s="46"/>
      <c r="ABV21" s="46"/>
      <c r="ABW21" s="46"/>
      <c r="ABX21" s="46"/>
      <c r="ABY21" s="46"/>
      <c r="ABZ21" s="46"/>
      <c r="ACA21" s="46"/>
      <c r="ACB21" s="46"/>
      <c r="ACC21" s="46"/>
      <c r="ACD21" s="46"/>
      <c r="ACE21" s="46"/>
      <c r="ACF21" s="46"/>
      <c r="ACG21" s="46"/>
      <c r="ACH21" s="46"/>
      <c r="ACI21" s="46"/>
      <c r="ACJ21" s="46"/>
      <c r="ACK21" s="46"/>
      <c r="ACL21" s="46"/>
      <c r="ACM21" s="46"/>
      <c r="ACN21" s="46"/>
      <c r="ACO21" s="46"/>
      <c r="ACP21" s="46"/>
      <c r="ACQ21" s="46"/>
      <c r="ACR21" s="46"/>
      <c r="ACS21" s="46"/>
      <c r="ACT21" s="46"/>
      <c r="ACU21" s="46"/>
      <c r="ACV21" s="46"/>
      <c r="ACW21" s="46"/>
      <c r="ACX21" s="46"/>
      <c r="ACY21" s="46"/>
      <c r="ACZ21" s="46"/>
      <c r="ADA21" s="46"/>
      <c r="ADB21" s="46"/>
      <c r="ADC21" s="46"/>
      <c r="ADD21" s="46"/>
      <c r="ADE21" s="46"/>
      <c r="ADF21" s="46"/>
      <c r="ADG21" s="46"/>
      <c r="ADH21" s="46"/>
      <c r="ADI21" s="46"/>
      <c r="ADJ21" s="46"/>
      <c r="ADK21" s="46"/>
      <c r="ADL21" s="46"/>
      <c r="ADM21" s="46"/>
      <c r="ADN21" s="46"/>
      <c r="ADO21" s="46"/>
      <c r="ADP21" s="46"/>
      <c r="ADQ21" s="46"/>
      <c r="ADR21" s="46"/>
      <c r="ADS21" s="46"/>
      <c r="ADT21" s="46"/>
      <c r="ADU21" s="46"/>
      <c r="ADV21" s="46"/>
      <c r="ADW21" s="46"/>
      <c r="ADX21" s="46"/>
      <c r="ADY21" s="46"/>
      <c r="ADZ21" s="46"/>
      <c r="AEA21" s="46"/>
      <c r="AEB21" s="46"/>
      <c r="AEC21" s="46"/>
      <c r="AED21" s="46"/>
      <c r="AEE21" s="46"/>
      <c r="AEF21" s="46"/>
      <c r="AEG21" s="46"/>
      <c r="AEH21" s="46"/>
      <c r="AEI21" s="46"/>
      <c r="AEJ21" s="46"/>
      <c r="AEK21" s="46"/>
      <c r="AEL21" s="46"/>
      <c r="AEM21" s="46"/>
      <c r="AEN21" s="46"/>
      <c r="AEO21" s="46"/>
      <c r="AEP21" s="46"/>
      <c r="AEQ21" s="46"/>
      <c r="AER21" s="46"/>
      <c r="AES21" s="46"/>
      <c r="AET21" s="46"/>
      <c r="AEU21" s="46"/>
      <c r="AEV21" s="46"/>
      <c r="AEW21" s="46"/>
      <c r="AEX21" s="46"/>
      <c r="AEY21" s="46"/>
      <c r="AEZ21" s="46"/>
      <c r="AFA21" s="46"/>
      <c r="AFB21" s="46"/>
      <c r="AFC21" s="46"/>
      <c r="AFD21" s="46"/>
      <c r="AFE21" s="46"/>
      <c r="AFF21" s="46"/>
      <c r="AFG21" s="46"/>
      <c r="AFH21" s="46"/>
      <c r="AFI21" s="46"/>
      <c r="AFJ21" s="46"/>
      <c r="AFK21" s="46"/>
      <c r="AFL21" s="46"/>
      <c r="AFM21" s="46"/>
      <c r="AFN21" s="46"/>
      <c r="AFO21" s="46"/>
      <c r="AFP21" s="46"/>
      <c r="AFQ21" s="46"/>
      <c r="AFR21" s="46"/>
      <c r="AFS21" s="46"/>
      <c r="AFT21" s="46"/>
      <c r="AFU21" s="46"/>
      <c r="AFV21" s="46"/>
      <c r="AFW21" s="46"/>
      <c r="AFX21" s="46"/>
      <c r="AFY21" s="46"/>
      <c r="AFZ21" s="46"/>
      <c r="AGA21" s="46"/>
      <c r="AGB21" s="46"/>
      <c r="AGC21" s="46"/>
      <c r="AGD21" s="46"/>
      <c r="AGE21" s="46"/>
      <c r="AGF21" s="46"/>
      <c r="AGG21" s="46"/>
      <c r="AGH21" s="46"/>
      <c r="AGI21" s="46"/>
      <c r="AGJ21" s="46"/>
      <c r="AGK21" s="46"/>
      <c r="AGL21" s="46"/>
      <c r="AGM21" s="46"/>
      <c r="AGN21" s="46"/>
      <c r="AGO21" s="46"/>
      <c r="AGP21" s="46"/>
      <c r="AGQ21" s="46"/>
      <c r="AGR21" s="46"/>
      <c r="AGS21" s="46"/>
      <c r="AGT21" s="46"/>
      <c r="AGU21" s="46"/>
      <c r="AGV21" s="46"/>
      <c r="AGW21" s="46"/>
      <c r="AGX21" s="46"/>
      <c r="AGY21" s="46"/>
      <c r="AGZ21" s="46"/>
      <c r="AHA21" s="46"/>
      <c r="AHB21" s="46"/>
      <c r="AHC21" s="46"/>
      <c r="AHD21" s="46"/>
      <c r="AHE21" s="46"/>
      <c r="AHF21" s="46"/>
      <c r="AHG21" s="46"/>
      <c r="AHH21" s="46"/>
      <c r="AHI21" s="46"/>
      <c r="AHJ21" s="46"/>
      <c r="AHK21" s="46"/>
      <c r="AHL21" s="46"/>
      <c r="AHM21" s="46"/>
      <c r="AHN21" s="46"/>
      <c r="AHO21" s="46"/>
      <c r="AHP21" s="46"/>
      <c r="AHQ21" s="46"/>
      <c r="AHR21" s="46"/>
      <c r="AHS21" s="46"/>
      <c r="AHT21" s="46"/>
      <c r="AHU21" s="46"/>
      <c r="AHV21" s="46"/>
      <c r="AHW21" s="46"/>
      <c r="AHX21" s="46"/>
      <c r="AHY21" s="46"/>
      <c r="AHZ21" s="46"/>
      <c r="AIA21" s="46"/>
      <c r="AIB21" s="46"/>
      <c r="AIC21" s="46"/>
      <c r="AID21" s="46"/>
      <c r="AIE21" s="46"/>
      <c r="AIF21" s="46"/>
      <c r="AIG21" s="46"/>
      <c r="AIH21" s="46"/>
      <c r="AII21" s="46"/>
      <c r="AIJ21" s="46"/>
      <c r="AIK21" s="46"/>
      <c r="AIL21" s="46"/>
      <c r="AIM21" s="46"/>
      <c r="AIN21" s="46"/>
      <c r="AIO21" s="46"/>
      <c r="AIP21" s="46"/>
      <c r="AIQ21" s="46"/>
      <c r="AIR21" s="46"/>
      <c r="AIS21" s="46"/>
      <c r="AIT21" s="46"/>
      <c r="AIU21" s="46"/>
      <c r="AIV21" s="46"/>
      <c r="AIW21" s="46"/>
      <c r="AIX21" s="46"/>
      <c r="AIY21" s="46"/>
      <c r="AIZ21" s="46"/>
      <c r="AJA21" s="46"/>
      <c r="AJB21" s="46"/>
      <c r="AJC21" s="46"/>
      <c r="AJD21" s="46"/>
      <c r="AJE21" s="46"/>
      <c r="AJF21" s="46"/>
      <c r="AJG21" s="46"/>
      <c r="AJH21" s="46"/>
      <c r="AJI21" s="46"/>
      <c r="AJJ21" s="46"/>
      <c r="AJK21" s="46"/>
      <c r="AJL21" s="46"/>
      <c r="AJM21" s="46"/>
      <c r="AJN21" s="46"/>
      <c r="AJO21" s="46"/>
      <c r="AJP21" s="46"/>
      <c r="AJQ21" s="46"/>
      <c r="AJR21" s="46"/>
      <c r="AJS21" s="46"/>
      <c r="AJT21" s="46"/>
      <c r="AJU21" s="46"/>
      <c r="AJV21" s="46"/>
      <c r="AJW21" s="46"/>
      <c r="AJX21" s="46"/>
      <c r="AJY21" s="46"/>
      <c r="AJZ21" s="46"/>
      <c r="AKA21" s="46"/>
      <c r="AKB21" s="46"/>
      <c r="AKC21" s="46"/>
      <c r="AKD21" s="46"/>
      <c r="AKE21" s="46"/>
      <c r="AKF21" s="46"/>
      <c r="AKG21" s="46"/>
      <c r="AKH21" s="46"/>
      <c r="AKI21" s="46"/>
      <c r="AKJ21" s="46"/>
      <c r="AKK21" s="46"/>
      <c r="AKL21" s="46"/>
      <c r="AKM21" s="46"/>
      <c r="AKN21" s="46"/>
      <c r="AKO21" s="46"/>
      <c r="AKP21" s="46"/>
      <c r="AKQ21" s="46"/>
      <c r="AKR21" s="46"/>
      <c r="AKS21" s="46"/>
      <c r="AKT21" s="46"/>
      <c r="AKU21" s="46"/>
      <c r="AKV21" s="46"/>
      <c r="AKW21" s="46"/>
      <c r="AKX21" s="46"/>
      <c r="AKY21" s="46"/>
      <c r="AKZ21" s="46"/>
      <c r="ALA21" s="46"/>
      <c r="ALB21" s="46"/>
      <c r="ALC21" s="46"/>
      <c r="ALD21" s="46"/>
      <c r="ALE21" s="46"/>
      <c r="ALF21" s="46"/>
      <c r="ALG21" s="46"/>
      <c r="ALH21" s="46"/>
      <c r="ALI21" s="46"/>
      <c r="ALJ21" s="46"/>
      <c r="ALK21" s="46"/>
      <c r="ALL21" s="46"/>
      <c r="ALM21" s="46"/>
      <c r="ALN21" s="46"/>
      <c r="ALO21" s="46"/>
      <c r="ALP21" s="46"/>
      <c r="ALQ21" s="46"/>
      <c r="ALR21" s="46"/>
      <c r="ALS21" s="46"/>
      <c r="ALT21" s="46"/>
      <c r="ALU21" s="46"/>
      <c r="ALV21" s="46"/>
      <c r="ALW21" s="46"/>
      <c r="ALX21" s="46"/>
      <c r="ALY21" s="46"/>
      <c r="ALZ21" s="46"/>
      <c r="AMA21" s="46"/>
      <c r="AMB21" s="46"/>
      <c r="AMC21" s="46"/>
      <c r="AMD21" s="46"/>
      <c r="AME21" s="46"/>
      <c r="AMF21" s="46"/>
      <c r="AMG21" s="46"/>
      <c r="AMH21" s="46"/>
      <c r="AMI21" s="46"/>
      <c r="AMJ21" s="46"/>
      <c r="AMK21" s="46"/>
      <c r="AML21" s="46"/>
      <c r="AMM21" s="46"/>
      <c r="AMN21" s="46"/>
      <c r="AMO21" s="46"/>
      <c r="AMP21" s="46"/>
      <c r="AMQ21" s="46"/>
      <c r="AMR21" s="46"/>
      <c r="AMS21" s="46"/>
      <c r="AMT21" s="46"/>
      <c r="AMU21" s="46"/>
      <c r="AMV21" s="46"/>
      <c r="AMW21" s="46"/>
      <c r="AMX21" s="46"/>
      <c r="AMY21" s="46"/>
      <c r="AMZ21" s="46"/>
      <c r="ANA21" s="46"/>
      <c r="ANB21" s="46"/>
      <c r="ANC21" s="46"/>
      <c r="AND21" s="46"/>
      <c r="ANE21" s="46"/>
      <c r="ANF21" s="46"/>
      <c r="ANG21" s="46"/>
      <c r="ANH21" s="46"/>
      <c r="ANI21" s="46"/>
      <c r="ANJ21" s="46"/>
      <c r="ANK21" s="46"/>
      <c r="ANL21" s="46"/>
      <c r="ANM21" s="46"/>
      <c r="ANN21" s="46"/>
      <c r="ANO21" s="46"/>
      <c r="ANP21" s="46"/>
      <c r="ANQ21" s="46"/>
      <c r="ANR21" s="46"/>
      <c r="ANS21" s="46"/>
      <c r="ANT21" s="46"/>
      <c r="ANU21" s="46"/>
      <c r="ANV21" s="46"/>
      <c r="ANW21" s="46"/>
      <c r="ANX21" s="46"/>
      <c r="ANY21" s="46"/>
      <c r="ANZ21" s="46"/>
      <c r="AOA21" s="46"/>
      <c r="AOB21" s="46"/>
      <c r="AOC21" s="46"/>
      <c r="AOD21" s="46"/>
      <c r="AOE21" s="46"/>
      <c r="AOF21" s="46"/>
      <c r="AOG21" s="46"/>
      <c r="AOH21" s="46"/>
      <c r="AOI21" s="46"/>
      <c r="AOJ21" s="46"/>
      <c r="AOK21" s="46"/>
      <c r="AOL21" s="46"/>
      <c r="AOM21" s="46"/>
      <c r="AON21" s="46"/>
      <c r="AOO21" s="46"/>
      <c r="AOP21" s="46"/>
      <c r="AOQ21" s="46"/>
      <c r="AOR21" s="46"/>
      <c r="AOS21" s="46"/>
      <c r="AOT21" s="46"/>
      <c r="AOU21" s="46"/>
      <c r="AOV21" s="46"/>
      <c r="AOW21" s="46"/>
      <c r="AOX21" s="46"/>
      <c r="AOY21" s="46"/>
      <c r="AOZ21" s="46"/>
      <c r="APA21" s="46"/>
      <c r="APB21" s="46"/>
      <c r="APC21" s="46"/>
      <c r="APD21" s="46"/>
      <c r="APE21" s="46"/>
      <c r="APF21" s="46"/>
      <c r="APG21" s="46"/>
      <c r="APH21" s="46"/>
      <c r="API21" s="46"/>
      <c r="APJ21" s="46"/>
      <c r="APK21" s="46"/>
      <c r="APL21" s="46"/>
      <c r="APM21" s="46"/>
      <c r="APN21" s="46"/>
      <c r="APO21" s="46"/>
      <c r="APP21" s="46"/>
      <c r="APQ21" s="46"/>
      <c r="APR21" s="46"/>
      <c r="APS21" s="46"/>
      <c r="APT21" s="46"/>
      <c r="APU21" s="46"/>
      <c r="APV21" s="46"/>
      <c r="APW21" s="46"/>
      <c r="APX21" s="46"/>
      <c r="APY21" s="46"/>
      <c r="APZ21" s="46"/>
      <c r="AQA21" s="46"/>
      <c r="AQB21" s="46"/>
      <c r="AQC21" s="46"/>
      <c r="AQD21" s="46"/>
      <c r="AQE21" s="46"/>
      <c r="AQF21" s="46"/>
      <c r="AQG21" s="46"/>
      <c r="AQH21" s="46"/>
      <c r="AQI21" s="46"/>
      <c r="AQJ21" s="46"/>
      <c r="AQK21" s="46"/>
      <c r="AQL21" s="46"/>
      <c r="AQM21" s="46"/>
      <c r="AQN21" s="46"/>
      <c r="AQO21" s="46"/>
      <c r="AQP21" s="46"/>
      <c r="AQQ21" s="46"/>
      <c r="AQR21" s="46"/>
      <c r="AQS21" s="46"/>
      <c r="AQT21" s="46"/>
      <c r="AQU21" s="46"/>
      <c r="AQV21" s="46"/>
      <c r="AQW21" s="46"/>
      <c r="AQX21" s="46"/>
      <c r="AQY21" s="46"/>
      <c r="AQZ21" s="46"/>
      <c r="ARA21" s="46"/>
      <c r="ARB21" s="46"/>
      <c r="ARC21" s="46"/>
      <c r="ARD21" s="46"/>
      <c r="ARE21" s="46"/>
      <c r="ARF21" s="46"/>
      <c r="ARG21" s="46"/>
      <c r="ARH21" s="46"/>
      <c r="ARI21" s="46"/>
      <c r="ARJ21" s="46"/>
      <c r="ARK21" s="46"/>
      <c r="ARL21" s="46"/>
      <c r="ARM21" s="46"/>
      <c r="ARN21" s="46"/>
      <c r="ARO21" s="46"/>
      <c r="ARP21" s="46"/>
      <c r="ARQ21" s="46"/>
      <c r="ARR21" s="46"/>
      <c r="ARS21" s="46"/>
      <c r="ART21" s="46"/>
      <c r="ARU21" s="46"/>
      <c r="ARV21" s="46"/>
      <c r="ARW21" s="46"/>
      <c r="ARX21" s="46"/>
      <c r="ARY21" s="46"/>
      <c r="ARZ21" s="46"/>
      <c r="ASA21" s="46"/>
      <c r="ASB21" s="46"/>
      <c r="ASC21" s="46"/>
      <c r="ASD21" s="46"/>
      <c r="ASE21" s="46"/>
      <c r="ASF21" s="46"/>
      <c r="ASG21" s="46"/>
      <c r="ASH21" s="46"/>
      <c r="ASI21" s="46"/>
      <c r="ASJ21" s="46"/>
      <c r="ASK21" s="46"/>
      <c r="ASL21" s="46"/>
      <c r="ASM21" s="46"/>
      <c r="ASN21" s="46"/>
      <c r="ASO21" s="46"/>
      <c r="ASP21" s="46"/>
      <c r="ASQ21" s="46"/>
      <c r="ASR21" s="46"/>
      <c r="ASS21" s="46"/>
      <c r="AST21" s="46"/>
      <c r="ASU21" s="46"/>
      <c r="ASV21" s="46"/>
      <c r="ASW21" s="46"/>
      <c r="ASX21" s="46"/>
      <c r="ASY21" s="46"/>
      <c r="ASZ21" s="46"/>
      <c r="ATA21" s="46"/>
      <c r="ATB21" s="46"/>
      <c r="ATC21" s="46"/>
      <c r="ATD21" s="46"/>
      <c r="ATE21" s="46"/>
      <c r="ATF21" s="46"/>
      <c r="ATG21" s="46"/>
      <c r="ATH21" s="46"/>
      <c r="ATI21" s="46"/>
      <c r="ATJ21" s="46"/>
      <c r="ATK21" s="46"/>
      <c r="ATL21" s="46"/>
      <c r="ATM21" s="46"/>
      <c r="ATN21" s="46"/>
      <c r="ATO21" s="46"/>
      <c r="ATP21" s="46"/>
      <c r="ATQ21" s="46"/>
      <c r="ATR21" s="46"/>
      <c r="ATS21" s="46"/>
      <c r="ATT21" s="46"/>
      <c r="ATU21" s="46"/>
      <c r="ATV21" s="46"/>
      <c r="ATW21" s="46"/>
      <c r="ATX21" s="46"/>
      <c r="ATY21" s="46"/>
      <c r="ATZ21" s="46"/>
      <c r="AUA21" s="46"/>
      <c r="AUB21" s="46"/>
      <c r="AUC21" s="46"/>
      <c r="AUD21" s="46"/>
      <c r="AUE21" s="46"/>
      <c r="AUF21" s="46"/>
      <c r="AUG21" s="46"/>
      <c r="AUH21" s="46"/>
      <c r="AUI21" s="46"/>
      <c r="AUJ21" s="46"/>
      <c r="AUK21" s="46"/>
      <c r="AUL21" s="46"/>
      <c r="AUM21" s="46"/>
      <c r="AUN21" s="46"/>
      <c r="AUO21" s="46"/>
      <c r="AUP21" s="46"/>
      <c r="AUQ21" s="46"/>
      <c r="AUR21" s="46"/>
      <c r="AUS21" s="46"/>
      <c r="AUT21" s="46"/>
      <c r="AUU21" s="46"/>
      <c r="AUV21" s="46"/>
      <c r="AUW21" s="46"/>
      <c r="AUX21" s="46"/>
      <c r="AUY21" s="46"/>
      <c r="AUZ21" s="46"/>
      <c r="AVA21" s="46"/>
      <c r="AVB21" s="46"/>
      <c r="AVC21" s="46"/>
      <c r="AVD21" s="46"/>
      <c r="AVE21" s="46"/>
      <c r="AVF21" s="46"/>
      <c r="AVG21" s="46"/>
      <c r="AVH21" s="46"/>
      <c r="AVI21" s="46"/>
      <c r="AVJ21" s="46"/>
      <c r="AVK21" s="46"/>
      <c r="AVL21" s="46"/>
      <c r="AVM21" s="46"/>
      <c r="AVN21" s="46"/>
      <c r="AVO21" s="46"/>
      <c r="AVP21" s="46"/>
      <c r="AVQ21" s="46"/>
      <c r="AVR21" s="46"/>
      <c r="AVS21" s="46"/>
      <c r="AVT21" s="46"/>
      <c r="AVU21" s="46"/>
      <c r="AVV21" s="46"/>
      <c r="AVW21" s="46"/>
      <c r="AVX21" s="46"/>
      <c r="AVY21" s="46"/>
      <c r="AVZ21" s="46"/>
      <c r="AWA21" s="46"/>
      <c r="AWB21" s="46"/>
      <c r="AWC21" s="46"/>
      <c r="AWD21" s="46"/>
      <c r="AWE21" s="46"/>
      <c r="AWF21" s="46"/>
      <c r="AWG21" s="46"/>
      <c r="AWH21" s="46"/>
      <c r="AWI21" s="46"/>
      <c r="AWJ21" s="46"/>
      <c r="AWK21" s="46"/>
      <c r="AWL21" s="46"/>
      <c r="AWM21" s="46"/>
      <c r="AWN21" s="46"/>
      <c r="AWO21" s="46"/>
      <c r="AWP21" s="46"/>
      <c r="AWQ21" s="46"/>
      <c r="AWR21" s="46"/>
      <c r="AWS21" s="46"/>
      <c r="AWT21" s="46"/>
      <c r="AWU21" s="46"/>
      <c r="AWV21" s="46"/>
      <c r="AWW21" s="46"/>
      <c r="AWX21" s="46"/>
      <c r="AWY21" s="46"/>
      <c r="AWZ21" s="46"/>
      <c r="AXA21" s="46"/>
      <c r="AXB21" s="46"/>
      <c r="AXC21" s="46"/>
      <c r="AXD21" s="46"/>
      <c r="AXE21" s="46"/>
      <c r="AXF21" s="46"/>
      <c r="AXG21" s="46"/>
      <c r="AXH21" s="46"/>
      <c r="AXI21" s="46"/>
      <c r="AXJ21" s="46"/>
      <c r="AXK21" s="46"/>
      <c r="AXL21" s="46"/>
      <c r="AXM21" s="46"/>
      <c r="AXN21" s="46"/>
      <c r="AXO21" s="46"/>
      <c r="AXP21" s="46"/>
      <c r="AXQ21" s="46"/>
      <c r="AXR21" s="46"/>
      <c r="AXS21" s="46"/>
      <c r="AXT21" s="46"/>
      <c r="AXU21" s="46"/>
      <c r="AXV21" s="46"/>
      <c r="AXW21" s="46"/>
      <c r="AXX21" s="46"/>
      <c r="AXY21" s="46"/>
      <c r="AXZ21" s="46"/>
      <c r="AYA21" s="46"/>
      <c r="AYB21" s="46"/>
      <c r="AYC21" s="46"/>
      <c r="AYD21" s="46"/>
      <c r="AYE21" s="46"/>
      <c r="AYF21" s="46"/>
      <c r="AYG21" s="46"/>
      <c r="AYH21" s="46"/>
      <c r="AYI21" s="46"/>
      <c r="AYJ21" s="46"/>
      <c r="AYK21" s="46"/>
      <c r="AYL21" s="46"/>
      <c r="AYM21" s="46"/>
      <c r="AYN21" s="46"/>
      <c r="AYO21" s="46"/>
      <c r="AYP21" s="46"/>
      <c r="AYQ21" s="46"/>
      <c r="AYR21" s="46"/>
      <c r="AYS21" s="46"/>
      <c r="AYT21" s="46"/>
      <c r="AYU21" s="46"/>
      <c r="AYV21" s="46"/>
      <c r="AYW21" s="46"/>
      <c r="AYX21" s="46"/>
      <c r="AYY21" s="46"/>
      <c r="AYZ21" s="46"/>
      <c r="AZA21" s="46"/>
      <c r="AZB21" s="46"/>
      <c r="AZC21" s="46"/>
      <c r="AZD21" s="46"/>
      <c r="AZE21" s="46"/>
      <c r="AZF21" s="46"/>
      <c r="AZG21" s="46"/>
      <c r="AZH21" s="46"/>
      <c r="AZI21" s="46"/>
      <c r="AZJ21" s="46"/>
      <c r="AZK21" s="46"/>
      <c r="AZL21" s="46"/>
      <c r="AZM21" s="46"/>
      <c r="AZN21" s="46"/>
      <c r="AZO21" s="46"/>
      <c r="AZP21" s="46"/>
      <c r="AZQ21" s="46"/>
      <c r="AZR21" s="46"/>
      <c r="AZS21" s="46"/>
      <c r="AZT21" s="46"/>
      <c r="AZU21" s="46"/>
      <c r="AZV21" s="46"/>
      <c r="AZW21" s="46"/>
      <c r="AZX21" s="46"/>
      <c r="AZY21" s="46"/>
      <c r="AZZ21" s="46"/>
      <c r="BAA21" s="46"/>
      <c r="BAB21" s="46"/>
      <c r="BAC21" s="46"/>
      <c r="BAD21" s="46"/>
      <c r="BAE21" s="46"/>
      <c r="BAF21" s="46"/>
      <c r="BAG21" s="46"/>
      <c r="BAH21" s="46"/>
      <c r="BAI21" s="46"/>
      <c r="BAJ21" s="46"/>
      <c r="BAK21" s="46"/>
      <c r="BAL21" s="46"/>
      <c r="BAM21" s="46"/>
      <c r="BAN21" s="46"/>
      <c r="BAO21" s="46"/>
      <c r="BAP21" s="46"/>
      <c r="BAQ21" s="46"/>
      <c r="BAR21" s="46"/>
      <c r="BAS21" s="46"/>
      <c r="BAT21" s="46"/>
      <c r="BAU21" s="46"/>
      <c r="BAV21" s="46"/>
      <c r="BAW21" s="46"/>
      <c r="BAX21" s="46"/>
      <c r="BAY21" s="46"/>
      <c r="BAZ21" s="46"/>
      <c r="BBA21" s="46"/>
      <c r="BBB21" s="46"/>
      <c r="BBC21" s="46"/>
      <c r="BBD21" s="46"/>
      <c r="BBE21" s="46"/>
      <c r="BBF21" s="46"/>
      <c r="BBG21" s="46"/>
      <c r="BBH21" s="46"/>
      <c r="BBI21" s="46"/>
      <c r="BBJ21" s="46"/>
      <c r="BBK21" s="46"/>
      <c r="BBL21" s="46"/>
      <c r="BBM21" s="46"/>
      <c r="BBN21" s="46"/>
      <c r="BBO21" s="46"/>
      <c r="BBP21" s="46"/>
      <c r="BBQ21" s="46"/>
      <c r="BBR21" s="46"/>
      <c r="BBS21" s="46"/>
      <c r="BBT21" s="46"/>
      <c r="BBU21" s="46"/>
      <c r="BBV21" s="46"/>
      <c r="BBW21" s="46"/>
      <c r="BBX21" s="46"/>
      <c r="BBY21" s="46"/>
      <c r="BBZ21" s="46"/>
      <c r="BCA21" s="46"/>
      <c r="BCB21" s="46"/>
      <c r="BCC21" s="46"/>
      <c r="BCD21" s="46"/>
      <c r="BCE21" s="46"/>
      <c r="BCF21" s="46"/>
      <c r="BCG21" s="46"/>
      <c r="BCH21" s="46"/>
      <c r="BCI21" s="46"/>
      <c r="BCJ21" s="46"/>
      <c r="BCK21" s="46"/>
      <c r="BCL21" s="46"/>
      <c r="BCM21" s="46"/>
      <c r="BCN21" s="46"/>
      <c r="BCO21" s="46"/>
      <c r="BCP21" s="46"/>
      <c r="BCQ21" s="46"/>
      <c r="BCR21" s="46"/>
      <c r="BCS21" s="46"/>
      <c r="BCT21" s="46"/>
      <c r="BCU21" s="46"/>
      <c r="BCV21" s="46"/>
      <c r="BCW21" s="46"/>
      <c r="BCX21" s="46"/>
      <c r="BCY21" s="46"/>
      <c r="BCZ21" s="46"/>
      <c r="BDA21" s="46"/>
      <c r="BDB21" s="46"/>
      <c r="BDC21" s="46"/>
      <c r="BDD21" s="46"/>
      <c r="BDE21" s="46"/>
      <c r="BDF21" s="46"/>
      <c r="BDG21" s="46"/>
      <c r="BDH21" s="46"/>
      <c r="BDI21" s="46"/>
      <c r="BDJ21" s="46"/>
      <c r="BDK21" s="46"/>
      <c r="BDL21" s="46"/>
      <c r="BDM21" s="46"/>
      <c r="BDN21" s="46"/>
      <c r="BDO21" s="46"/>
      <c r="BDP21" s="46"/>
      <c r="BDQ21" s="46"/>
      <c r="BDR21" s="46"/>
      <c r="BDS21" s="46"/>
      <c r="BDT21" s="46"/>
      <c r="BDU21" s="46"/>
      <c r="BDV21" s="46"/>
      <c r="BDW21" s="46"/>
      <c r="BDX21" s="46"/>
      <c r="BDY21" s="46"/>
      <c r="BDZ21" s="46"/>
      <c r="BEA21" s="46"/>
      <c r="BEB21" s="46"/>
      <c r="BEC21" s="46"/>
      <c r="BED21" s="46"/>
      <c r="BEE21" s="46"/>
      <c r="BEF21" s="46"/>
      <c r="BEG21" s="46"/>
      <c r="BEH21" s="46"/>
      <c r="BEI21" s="46"/>
      <c r="BEJ21" s="46"/>
      <c r="BEK21" s="46"/>
      <c r="BEL21" s="46"/>
      <c r="BEM21" s="46"/>
      <c r="BEN21" s="46"/>
      <c r="BEO21" s="46"/>
      <c r="BEP21" s="46"/>
      <c r="BEQ21" s="46"/>
      <c r="BER21" s="46"/>
      <c r="BES21" s="46"/>
      <c r="BET21" s="46"/>
      <c r="BEU21" s="46"/>
      <c r="BEV21" s="46"/>
      <c r="BEW21" s="46"/>
      <c r="BEX21" s="46"/>
      <c r="BEY21" s="46"/>
      <c r="BEZ21" s="46"/>
      <c r="BFA21" s="46"/>
      <c r="BFB21" s="46"/>
      <c r="BFC21" s="46"/>
      <c r="BFD21" s="46"/>
      <c r="BFE21" s="46"/>
      <c r="BFF21" s="46"/>
      <c r="BFG21" s="46"/>
      <c r="BFH21" s="46"/>
      <c r="BFI21" s="46"/>
      <c r="BFJ21" s="46"/>
      <c r="BFK21" s="46"/>
      <c r="BFL21" s="46"/>
      <c r="BFM21" s="46"/>
      <c r="BFN21" s="46"/>
      <c r="BFO21" s="46"/>
      <c r="BFP21" s="46"/>
      <c r="BFQ21" s="46"/>
      <c r="BFR21" s="46"/>
      <c r="BFS21" s="46"/>
      <c r="BFT21" s="46"/>
      <c r="BFU21" s="46"/>
      <c r="BFV21" s="46"/>
      <c r="BFW21" s="46"/>
      <c r="BFX21" s="46"/>
      <c r="BFY21" s="46"/>
      <c r="BFZ21" s="46"/>
      <c r="BGA21" s="46"/>
      <c r="BGB21" s="46"/>
      <c r="BGC21" s="46"/>
      <c r="BGD21" s="46"/>
      <c r="BGE21" s="46"/>
      <c r="BGF21" s="46"/>
      <c r="BGG21" s="46"/>
      <c r="BGH21" s="46"/>
      <c r="BGI21" s="46"/>
      <c r="BGJ21" s="46"/>
      <c r="BGK21" s="46"/>
      <c r="BGL21" s="46"/>
      <c r="BGM21" s="46"/>
      <c r="BGN21" s="46"/>
      <c r="BGO21" s="46"/>
      <c r="BGP21" s="46"/>
      <c r="BGQ21" s="46"/>
      <c r="BGR21" s="46"/>
      <c r="BGS21" s="46"/>
      <c r="BGT21" s="46"/>
      <c r="BGU21" s="46"/>
      <c r="BGV21" s="46"/>
      <c r="BGW21" s="46"/>
      <c r="BGX21" s="46"/>
      <c r="BGY21" s="46"/>
      <c r="BGZ21" s="46"/>
      <c r="BHA21" s="46"/>
      <c r="BHB21" s="46"/>
      <c r="BHC21" s="46"/>
      <c r="BHD21" s="46"/>
      <c r="BHE21" s="46"/>
      <c r="BHF21" s="46"/>
      <c r="BHG21" s="46"/>
      <c r="BHH21" s="46"/>
      <c r="BHI21" s="46"/>
      <c r="BHJ21" s="46"/>
      <c r="BHK21" s="46"/>
      <c r="BHL21" s="46"/>
      <c r="BHM21" s="46"/>
      <c r="BHN21" s="46"/>
      <c r="BHO21" s="46"/>
      <c r="BHP21" s="46"/>
      <c r="BHQ21" s="46"/>
      <c r="BHR21" s="46"/>
      <c r="BHS21" s="46"/>
      <c r="BHT21" s="46"/>
      <c r="BHU21" s="46"/>
      <c r="BHV21" s="46"/>
      <c r="BHW21" s="46"/>
      <c r="BHX21" s="46"/>
      <c r="BHY21" s="46"/>
      <c r="BHZ21" s="46"/>
      <c r="BIA21" s="46"/>
      <c r="BIB21" s="46"/>
      <c r="BIC21" s="46"/>
      <c r="BID21" s="46"/>
      <c r="BIE21" s="46"/>
      <c r="BIF21" s="46"/>
      <c r="BIG21" s="46"/>
      <c r="BIH21" s="46"/>
      <c r="BII21" s="46"/>
      <c r="BIJ21" s="46"/>
      <c r="BIK21" s="46"/>
      <c r="BIL21" s="46"/>
      <c r="BIM21" s="46"/>
      <c r="BIN21" s="46"/>
      <c r="BIO21" s="46"/>
      <c r="BIP21" s="46"/>
      <c r="BIQ21" s="46"/>
      <c r="BIR21" s="46"/>
      <c r="BIS21" s="46"/>
      <c r="BIT21" s="46"/>
      <c r="BIU21" s="46"/>
      <c r="BIV21" s="46"/>
      <c r="BIW21" s="46"/>
      <c r="BIX21" s="46"/>
      <c r="BIY21" s="46"/>
      <c r="BIZ21" s="46"/>
      <c r="BJA21" s="46"/>
      <c r="BJB21" s="46"/>
      <c r="BJC21" s="46"/>
      <c r="BJD21" s="46"/>
      <c r="BJE21" s="46"/>
      <c r="BJF21" s="46"/>
      <c r="BJG21" s="46"/>
      <c r="BJH21" s="46"/>
      <c r="BJI21" s="46"/>
      <c r="BJJ21" s="46"/>
      <c r="BJK21" s="46"/>
      <c r="BJL21" s="46"/>
      <c r="BJM21" s="46"/>
      <c r="BJN21" s="46"/>
      <c r="BJO21" s="46"/>
      <c r="BJP21" s="46"/>
      <c r="BJQ21" s="46"/>
      <c r="BJR21" s="46"/>
      <c r="BJS21" s="46"/>
      <c r="BJT21" s="46"/>
      <c r="BJU21" s="46"/>
      <c r="BJV21" s="46"/>
      <c r="BJW21" s="46"/>
      <c r="BJX21" s="46"/>
      <c r="BJY21" s="46"/>
      <c r="BJZ21" s="46"/>
      <c r="BKA21" s="46"/>
      <c r="BKB21" s="46"/>
      <c r="BKC21" s="46"/>
      <c r="BKD21" s="46"/>
      <c r="BKE21" s="46"/>
      <c r="BKF21" s="46"/>
      <c r="BKG21" s="46"/>
      <c r="BKH21" s="46"/>
      <c r="BKI21" s="46"/>
      <c r="BKJ21" s="46"/>
      <c r="BKK21" s="46"/>
      <c r="BKL21" s="46"/>
      <c r="BKM21" s="46"/>
      <c r="BKN21" s="46"/>
      <c r="BKO21" s="46"/>
      <c r="BKP21" s="46"/>
      <c r="BKQ21" s="46"/>
      <c r="BKR21" s="46"/>
      <c r="BKS21" s="46"/>
      <c r="BKT21" s="46"/>
      <c r="BKU21" s="46"/>
      <c r="BKV21" s="46"/>
      <c r="BKW21" s="46"/>
      <c r="BKX21" s="46"/>
      <c r="BKY21" s="46"/>
      <c r="BKZ21" s="46"/>
      <c r="BLA21" s="46"/>
      <c r="BLB21" s="46"/>
      <c r="BLC21" s="46"/>
      <c r="BLD21" s="46"/>
      <c r="BLE21" s="46"/>
      <c r="BLF21" s="46"/>
      <c r="BLG21" s="46"/>
      <c r="BLH21" s="46"/>
      <c r="BLI21" s="46"/>
      <c r="BLJ21" s="46"/>
      <c r="BLK21" s="46"/>
      <c r="BLL21" s="46"/>
      <c r="BLM21" s="46"/>
      <c r="BLN21" s="46"/>
      <c r="BLO21" s="46"/>
      <c r="BLP21" s="46"/>
      <c r="BLQ21" s="46"/>
      <c r="BLR21" s="46"/>
      <c r="BLS21" s="46"/>
      <c r="BLT21" s="46"/>
      <c r="BLU21" s="46"/>
      <c r="BLV21" s="46"/>
      <c r="BLW21" s="46"/>
      <c r="BLX21" s="46"/>
      <c r="BLY21" s="46"/>
      <c r="BLZ21" s="46"/>
      <c r="BMA21" s="46"/>
      <c r="BMB21" s="46"/>
      <c r="BMC21" s="46"/>
      <c r="BMD21" s="46"/>
      <c r="BME21" s="46"/>
      <c r="BMF21" s="46"/>
      <c r="BMG21" s="46"/>
      <c r="BMH21" s="46"/>
      <c r="BMI21" s="46"/>
      <c r="BMJ21" s="46"/>
      <c r="BMK21" s="46"/>
      <c r="BML21" s="46"/>
      <c r="BMM21" s="46"/>
      <c r="BMN21" s="46"/>
      <c r="BMO21" s="46"/>
      <c r="BMP21" s="46"/>
      <c r="BMQ21" s="46"/>
      <c r="BMR21" s="46"/>
      <c r="BMS21" s="46"/>
      <c r="BMT21" s="46"/>
      <c r="BMU21" s="46"/>
      <c r="BMV21" s="46"/>
      <c r="BMW21" s="46"/>
      <c r="BMX21" s="46"/>
      <c r="BMY21" s="46"/>
      <c r="BMZ21" s="46"/>
      <c r="BNA21" s="46"/>
      <c r="BNB21" s="46"/>
      <c r="BNC21" s="46"/>
      <c r="BND21" s="46"/>
      <c r="BNE21" s="46"/>
      <c r="BNF21" s="46"/>
      <c r="BNG21" s="46"/>
      <c r="BNH21" s="46"/>
      <c r="BNI21" s="46"/>
      <c r="BNJ21" s="46"/>
      <c r="BNK21" s="46"/>
      <c r="BNL21" s="46"/>
      <c r="BNM21" s="46"/>
      <c r="BNN21" s="46"/>
      <c r="BNO21" s="46"/>
      <c r="BNP21" s="46"/>
      <c r="BNQ21" s="46"/>
      <c r="BNR21" s="46"/>
      <c r="BNS21" s="46"/>
      <c r="BNT21" s="46"/>
      <c r="BNU21" s="46"/>
      <c r="BNV21" s="46"/>
      <c r="BNW21" s="46"/>
      <c r="BNX21" s="46"/>
      <c r="BNY21" s="46"/>
      <c r="BNZ21" s="46"/>
      <c r="BOA21" s="46"/>
      <c r="BOB21" s="46"/>
      <c r="BOC21" s="46"/>
      <c r="BOD21" s="46"/>
      <c r="BOE21" s="46"/>
      <c r="BOF21" s="46"/>
      <c r="BOG21" s="46"/>
      <c r="BOH21" s="46"/>
      <c r="BOI21" s="46"/>
      <c r="BOJ21" s="46"/>
      <c r="BOK21" s="46"/>
      <c r="BOL21" s="46"/>
      <c r="BOM21" s="46"/>
      <c r="BON21" s="46"/>
      <c r="BOO21" s="46"/>
      <c r="BOP21" s="46"/>
      <c r="BOQ21" s="46"/>
      <c r="BOR21" s="46"/>
      <c r="BOS21" s="46"/>
      <c r="BOT21" s="46"/>
      <c r="BOU21" s="46"/>
      <c r="BOV21" s="46"/>
      <c r="BOW21" s="46"/>
      <c r="BOX21" s="46"/>
      <c r="BOY21" s="46"/>
      <c r="BOZ21" s="46"/>
      <c r="BPA21" s="46"/>
      <c r="BPB21" s="46"/>
      <c r="BPC21" s="46"/>
      <c r="BPD21" s="46"/>
      <c r="BPE21" s="46"/>
      <c r="BPF21" s="46"/>
      <c r="BPG21" s="46"/>
      <c r="BPH21" s="46"/>
      <c r="BPI21" s="46"/>
      <c r="BPJ21" s="46"/>
      <c r="BPK21" s="46"/>
      <c r="BPL21" s="46"/>
      <c r="BPM21" s="46"/>
      <c r="BPN21" s="46"/>
      <c r="BPO21" s="46"/>
      <c r="BPP21" s="46"/>
      <c r="BPQ21" s="46"/>
      <c r="BPR21" s="46"/>
      <c r="BPS21" s="46"/>
      <c r="BPT21" s="46"/>
      <c r="BPU21" s="46"/>
      <c r="BPV21" s="46"/>
      <c r="BPW21" s="46"/>
      <c r="BPX21" s="46"/>
      <c r="BPY21" s="46"/>
      <c r="BPZ21" s="46"/>
      <c r="BQA21" s="46"/>
      <c r="BQB21" s="46"/>
      <c r="BQC21" s="46"/>
      <c r="BQD21" s="46"/>
      <c r="BQE21" s="46"/>
      <c r="BQF21" s="46"/>
      <c r="BQG21" s="46"/>
      <c r="BQH21" s="46"/>
      <c r="BQI21" s="46"/>
      <c r="BQJ21" s="46"/>
      <c r="BQK21" s="46"/>
      <c r="BQL21" s="46"/>
      <c r="BQM21" s="46"/>
      <c r="BQN21" s="46"/>
      <c r="BQO21" s="46"/>
      <c r="BQP21" s="46"/>
      <c r="BQQ21" s="46"/>
      <c r="BQR21" s="46"/>
      <c r="BQS21" s="46"/>
      <c r="BQT21" s="46"/>
      <c r="BQU21" s="46"/>
      <c r="BQV21" s="46"/>
      <c r="BQW21" s="46"/>
      <c r="BQX21" s="46"/>
      <c r="BQY21" s="46"/>
      <c r="BQZ21" s="46"/>
      <c r="BRA21" s="46"/>
      <c r="BRB21" s="46"/>
      <c r="BRC21" s="46"/>
      <c r="BRD21" s="46"/>
      <c r="BRE21" s="46"/>
      <c r="BRF21" s="46"/>
      <c r="BRG21" s="46"/>
      <c r="BRH21" s="46"/>
      <c r="BRI21" s="46"/>
      <c r="BRJ21" s="46"/>
      <c r="BRK21" s="46"/>
      <c r="BRL21" s="46"/>
      <c r="BRM21" s="46"/>
      <c r="BRN21" s="46"/>
      <c r="BRO21" s="46"/>
      <c r="BRP21" s="46"/>
      <c r="BRQ21" s="46"/>
      <c r="BRR21" s="46"/>
      <c r="BRS21" s="46"/>
      <c r="BRT21" s="46"/>
      <c r="BRU21" s="46"/>
      <c r="BRV21" s="46"/>
      <c r="BRW21" s="46"/>
      <c r="BRX21" s="46"/>
      <c r="BRY21" s="46"/>
      <c r="BRZ21" s="46"/>
      <c r="BSA21" s="46"/>
      <c r="BSB21" s="46"/>
      <c r="BSC21" s="46"/>
      <c r="BSD21" s="46"/>
      <c r="BSE21" s="46"/>
      <c r="BSF21" s="46"/>
      <c r="BSG21" s="46"/>
      <c r="BSH21" s="46"/>
      <c r="BSI21" s="46"/>
      <c r="BSJ21" s="46"/>
      <c r="BSK21" s="46"/>
      <c r="BSL21" s="46"/>
      <c r="BSM21" s="46"/>
      <c r="BSN21" s="46"/>
      <c r="BSO21" s="46"/>
      <c r="BSP21" s="46"/>
      <c r="BSQ21" s="46"/>
      <c r="BSR21" s="46"/>
      <c r="BSS21" s="46"/>
      <c r="BST21" s="46"/>
      <c r="BSU21" s="46"/>
      <c r="BSV21" s="46"/>
      <c r="BSW21" s="46"/>
      <c r="BSX21" s="46"/>
      <c r="BSY21" s="46"/>
      <c r="BSZ21" s="46"/>
      <c r="BTA21" s="46"/>
      <c r="BTB21" s="46"/>
      <c r="BTC21" s="46"/>
      <c r="BTD21" s="46"/>
      <c r="BTE21" s="46"/>
      <c r="BTF21" s="46"/>
      <c r="BTG21" s="46"/>
      <c r="BTH21" s="46"/>
      <c r="BTI21" s="46"/>
      <c r="BTJ21" s="46"/>
      <c r="BTK21" s="46"/>
      <c r="BTL21" s="46"/>
      <c r="BTM21" s="46"/>
      <c r="BTN21" s="46"/>
      <c r="BTO21" s="46"/>
      <c r="BTP21" s="46"/>
      <c r="BTQ21" s="46"/>
      <c r="BTR21" s="46"/>
      <c r="BTS21" s="46"/>
      <c r="BTT21" s="46"/>
      <c r="BTU21" s="46"/>
      <c r="BTV21" s="46"/>
      <c r="BTW21" s="46"/>
      <c r="BTX21" s="46"/>
      <c r="BTY21" s="46"/>
      <c r="BTZ21" s="46"/>
      <c r="BUA21" s="46"/>
      <c r="BUB21" s="46"/>
      <c r="BUC21" s="46"/>
      <c r="BUD21" s="46"/>
      <c r="BUE21" s="46"/>
      <c r="BUF21" s="46"/>
      <c r="BUG21" s="46"/>
      <c r="BUH21" s="46"/>
      <c r="BUI21" s="46"/>
      <c r="BUJ21" s="46"/>
      <c r="BUK21" s="46"/>
      <c r="BUL21" s="46"/>
      <c r="BUM21" s="46"/>
      <c r="BUN21" s="46"/>
      <c r="BUO21" s="46"/>
      <c r="BUP21" s="46"/>
      <c r="BUQ21" s="46"/>
      <c r="BUR21" s="46"/>
      <c r="BUS21" s="46"/>
      <c r="BUT21" s="46"/>
      <c r="BUU21" s="46"/>
      <c r="BUV21" s="46"/>
      <c r="BUW21" s="46"/>
      <c r="BUX21" s="46"/>
      <c r="BUY21" s="46"/>
      <c r="BUZ21" s="46"/>
      <c r="BVA21" s="46"/>
      <c r="BVB21" s="46"/>
      <c r="BVC21" s="46"/>
      <c r="BVD21" s="46"/>
      <c r="BVE21" s="46"/>
      <c r="BVF21" s="46"/>
      <c r="BVG21" s="46"/>
      <c r="BVH21" s="46"/>
      <c r="BVI21" s="46"/>
      <c r="BVJ21" s="46"/>
      <c r="BVK21" s="46"/>
      <c r="BVL21" s="46"/>
      <c r="BVM21" s="46"/>
      <c r="BVN21" s="46"/>
      <c r="BVO21" s="46"/>
      <c r="BVP21" s="46"/>
      <c r="BVQ21" s="46"/>
      <c r="BVR21" s="46"/>
      <c r="BVS21" s="46"/>
      <c r="BVT21" s="46"/>
      <c r="BVU21" s="46"/>
      <c r="BVV21" s="46"/>
      <c r="BVW21" s="46"/>
      <c r="BVX21" s="46"/>
      <c r="BVY21" s="46"/>
      <c r="BVZ21" s="46"/>
      <c r="BWA21" s="46"/>
      <c r="BWB21" s="46"/>
      <c r="BWC21" s="46"/>
      <c r="BWD21" s="46"/>
      <c r="BWE21" s="46"/>
      <c r="BWF21" s="46"/>
      <c r="BWG21" s="46"/>
      <c r="BWH21" s="46"/>
      <c r="BWI21" s="46"/>
      <c r="BWJ21" s="46"/>
      <c r="BWK21" s="46"/>
      <c r="BWL21" s="46"/>
      <c r="BWM21" s="46"/>
      <c r="BWN21" s="46"/>
      <c r="BWO21" s="46"/>
      <c r="BWP21" s="46"/>
      <c r="BWQ21" s="46"/>
      <c r="BWR21" s="46"/>
      <c r="BWS21" s="46"/>
      <c r="BWT21" s="46"/>
      <c r="BWU21" s="46"/>
      <c r="BWV21" s="46"/>
      <c r="BWW21" s="46"/>
      <c r="BWX21" s="46"/>
      <c r="BWY21" s="46"/>
      <c r="BWZ21" s="46"/>
      <c r="BXA21" s="46"/>
      <c r="BXB21" s="46"/>
      <c r="BXC21" s="46"/>
      <c r="BXD21" s="46"/>
      <c r="BXE21" s="46"/>
      <c r="BXF21" s="46"/>
      <c r="BXG21" s="46"/>
      <c r="BXH21" s="46"/>
      <c r="BXI21" s="46"/>
      <c r="BXJ21" s="46"/>
      <c r="BXK21" s="46"/>
      <c r="BXL21" s="46"/>
      <c r="BXM21" s="46"/>
      <c r="BXN21" s="46"/>
      <c r="BXO21" s="46"/>
      <c r="BXP21" s="46"/>
      <c r="BXQ21" s="46"/>
      <c r="BXR21" s="46"/>
      <c r="BXS21" s="46"/>
      <c r="BXT21" s="46"/>
      <c r="BXU21" s="46"/>
      <c r="BXV21" s="46"/>
      <c r="BXW21" s="46"/>
      <c r="BXX21" s="46"/>
      <c r="BXY21" s="46"/>
      <c r="BXZ21" s="46"/>
      <c r="BYA21" s="46"/>
      <c r="BYB21" s="46"/>
      <c r="BYC21" s="46"/>
      <c r="BYD21" s="46"/>
      <c r="BYE21" s="46"/>
      <c r="BYF21" s="46"/>
      <c r="BYG21" s="46"/>
      <c r="BYH21" s="46"/>
      <c r="BYI21" s="46"/>
      <c r="BYJ21" s="46"/>
      <c r="BYK21" s="46"/>
      <c r="BYL21" s="46"/>
      <c r="BYM21" s="46"/>
      <c r="BYN21" s="46"/>
      <c r="BYO21" s="46"/>
      <c r="BYP21" s="46"/>
      <c r="BYQ21" s="46"/>
      <c r="BYR21" s="46"/>
      <c r="BYS21" s="46"/>
      <c r="BYT21" s="46"/>
      <c r="BYU21" s="46"/>
      <c r="BYV21" s="46"/>
      <c r="BYW21" s="46"/>
      <c r="BYX21" s="46"/>
      <c r="BYY21" s="46"/>
      <c r="BYZ21" s="46"/>
      <c r="BZA21" s="46"/>
      <c r="BZB21" s="46"/>
      <c r="BZC21" s="46"/>
      <c r="BZD21" s="46"/>
      <c r="BZE21" s="46"/>
      <c r="BZF21" s="46"/>
      <c r="BZG21" s="46"/>
      <c r="BZH21" s="46"/>
      <c r="BZI21" s="46"/>
      <c r="BZJ21" s="46"/>
      <c r="BZK21" s="46"/>
      <c r="BZL21" s="46"/>
      <c r="BZM21" s="46"/>
      <c r="BZN21" s="46"/>
      <c r="BZO21" s="46"/>
      <c r="BZP21" s="46"/>
      <c r="BZQ21" s="46"/>
      <c r="BZR21" s="46"/>
      <c r="BZS21" s="46"/>
      <c r="BZT21" s="46"/>
      <c r="BZU21" s="46"/>
      <c r="BZV21" s="46"/>
      <c r="BZW21" s="46"/>
      <c r="BZX21" s="46"/>
      <c r="BZY21" s="46"/>
      <c r="BZZ21" s="46"/>
      <c r="CAA21" s="46"/>
      <c r="CAB21" s="46"/>
      <c r="CAC21" s="46"/>
      <c r="CAD21" s="46"/>
      <c r="CAE21" s="46"/>
      <c r="CAF21" s="46"/>
      <c r="CAG21" s="46"/>
      <c r="CAH21" s="46"/>
      <c r="CAI21" s="46"/>
      <c r="CAJ21" s="46"/>
      <c r="CAK21" s="46"/>
      <c r="CAL21" s="46"/>
      <c r="CAM21" s="46"/>
      <c r="CAN21" s="46"/>
      <c r="CAO21" s="46"/>
      <c r="CAP21" s="46"/>
      <c r="CAQ21" s="46"/>
      <c r="CAR21" s="46"/>
      <c r="CAS21" s="46"/>
      <c r="CAT21" s="46"/>
      <c r="CAU21" s="46"/>
      <c r="CAV21" s="46"/>
      <c r="CAW21" s="46"/>
      <c r="CAX21" s="46"/>
      <c r="CAY21" s="46"/>
      <c r="CAZ21" s="46"/>
      <c r="CBA21" s="46"/>
      <c r="CBB21" s="46"/>
      <c r="CBC21" s="46"/>
      <c r="CBD21" s="46"/>
      <c r="CBE21" s="46"/>
      <c r="CBF21" s="46"/>
      <c r="CBG21" s="46"/>
      <c r="CBH21" s="46"/>
      <c r="CBI21" s="46"/>
      <c r="CBJ21" s="46"/>
      <c r="CBK21" s="46"/>
      <c r="CBL21" s="46"/>
      <c r="CBM21" s="46"/>
      <c r="CBN21" s="46"/>
      <c r="CBO21" s="46"/>
      <c r="CBP21" s="46"/>
      <c r="CBQ21" s="46"/>
      <c r="CBR21" s="46"/>
      <c r="CBS21" s="46"/>
      <c r="CBT21" s="46"/>
      <c r="CBU21" s="46"/>
      <c r="CBV21" s="46"/>
      <c r="CBW21" s="46"/>
      <c r="CBX21" s="46"/>
      <c r="CBY21" s="46"/>
      <c r="CBZ21" s="46"/>
      <c r="CCA21" s="46"/>
      <c r="CCB21" s="46"/>
      <c r="CCC21" s="46"/>
      <c r="CCD21" s="46"/>
      <c r="CCE21" s="46"/>
      <c r="CCF21" s="46"/>
      <c r="CCG21" s="46"/>
      <c r="CCH21" s="46"/>
      <c r="CCI21" s="46"/>
      <c r="CCJ21" s="46"/>
      <c r="CCK21" s="46"/>
      <c r="CCL21" s="46"/>
      <c r="CCM21" s="46"/>
      <c r="CCN21" s="46"/>
      <c r="CCO21" s="46"/>
      <c r="CCP21" s="46"/>
      <c r="CCQ21" s="46"/>
      <c r="CCR21" s="46"/>
      <c r="CCS21" s="46"/>
      <c r="CCT21" s="46"/>
      <c r="CCU21" s="46"/>
      <c r="CCV21" s="46"/>
      <c r="CCW21" s="46"/>
      <c r="CCX21" s="46"/>
      <c r="CCY21" s="46"/>
      <c r="CCZ21" s="46"/>
      <c r="CDA21" s="46"/>
      <c r="CDB21" s="46"/>
      <c r="CDC21" s="46"/>
      <c r="CDD21" s="46"/>
      <c r="CDE21" s="46"/>
      <c r="CDF21" s="46"/>
      <c r="CDG21" s="46"/>
      <c r="CDH21" s="46"/>
      <c r="CDI21" s="46"/>
      <c r="CDJ21" s="46"/>
      <c r="CDK21" s="46"/>
      <c r="CDL21" s="46"/>
      <c r="CDM21" s="46"/>
      <c r="CDN21" s="46"/>
      <c r="CDO21" s="46"/>
      <c r="CDP21" s="46"/>
      <c r="CDQ21" s="46"/>
      <c r="CDR21" s="46"/>
      <c r="CDS21" s="46"/>
      <c r="CDT21" s="46"/>
      <c r="CDU21" s="46"/>
      <c r="CDV21" s="46"/>
      <c r="CDW21" s="46"/>
      <c r="CDX21" s="46"/>
      <c r="CDY21" s="46"/>
      <c r="CDZ21" s="46"/>
      <c r="CEA21" s="46"/>
      <c r="CEB21" s="46"/>
      <c r="CEC21" s="46"/>
      <c r="CED21" s="46"/>
      <c r="CEE21" s="46"/>
      <c r="CEF21" s="46"/>
      <c r="CEG21" s="46"/>
      <c r="CEH21" s="46"/>
      <c r="CEI21" s="46"/>
      <c r="CEJ21" s="46"/>
      <c r="CEK21" s="46"/>
      <c r="CEL21" s="46"/>
      <c r="CEM21" s="46"/>
      <c r="CEN21" s="46"/>
      <c r="CEO21" s="46"/>
      <c r="CEP21" s="46"/>
      <c r="CEQ21" s="46"/>
      <c r="CER21" s="46"/>
      <c r="CES21" s="46"/>
      <c r="CET21" s="46"/>
      <c r="CEU21" s="46"/>
      <c r="CEV21" s="46"/>
      <c r="CEW21" s="46"/>
      <c r="CEX21" s="46"/>
      <c r="CEY21" s="46"/>
      <c r="CEZ21" s="46"/>
      <c r="CFA21" s="46"/>
      <c r="CFB21" s="46"/>
      <c r="CFC21" s="46"/>
      <c r="CFD21" s="46"/>
      <c r="CFE21" s="46"/>
      <c r="CFF21" s="46"/>
      <c r="CFG21" s="46"/>
      <c r="CFH21" s="46"/>
      <c r="CFI21" s="46"/>
      <c r="CFJ21" s="46"/>
      <c r="CFK21" s="46"/>
      <c r="CFL21" s="46"/>
      <c r="CFM21" s="46"/>
      <c r="CFN21" s="46"/>
      <c r="CFO21" s="46"/>
      <c r="CFP21" s="46"/>
      <c r="CFQ21" s="46"/>
      <c r="CFR21" s="46"/>
      <c r="CFS21" s="46"/>
      <c r="CFT21" s="46"/>
      <c r="CFU21" s="46"/>
      <c r="CFV21" s="46"/>
      <c r="CFW21" s="46"/>
      <c r="CFX21" s="46"/>
      <c r="CFY21" s="46"/>
      <c r="CFZ21" s="46"/>
      <c r="CGA21" s="46"/>
      <c r="CGB21" s="46"/>
      <c r="CGC21" s="46"/>
      <c r="CGD21" s="46"/>
      <c r="CGE21" s="46"/>
      <c r="CGF21" s="46"/>
      <c r="CGG21" s="46"/>
      <c r="CGH21" s="46"/>
      <c r="CGI21" s="46"/>
      <c r="CGJ21" s="46"/>
      <c r="CGK21" s="46"/>
      <c r="CGL21" s="46"/>
      <c r="CGM21" s="46"/>
      <c r="CGN21" s="46"/>
      <c r="CGO21" s="46"/>
      <c r="CGP21" s="46"/>
      <c r="CGQ21" s="46"/>
      <c r="CGR21" s="46"/>
      <c r="CGS21" s="46"/>
      <c r="CGT21" s="46"/>
      <c r="CGU21" s="46"/>
      <c r="CGV21" s="46"/>
      <c r="CGW21" s="46"/>
      <c r="CGX21" s="46"/>
      <c r="CGY21" s="46"/>
      <c r="CGZ21" s="46"/>
      <c r="CHA21" s="46"/>
      <c r="CHB21" s="46"/>
      <c r="CHC21" s="46"/>
      <c r="CHD21" s="46"/>
      <c r="CHE21" s="46"/>
      <c r="CHF21" s="46"/>
      <c r="CHG21" s="46"/>
      <c r="CHH21" s="46"/>
      <c r="CHI21" s="46"/>
      <c r="CHJ21" s="46"/>
      <c r="CHK21" s="46"/>
      <c r="CHL21" s="46"/>
      <c r="CHM21" s="46"/>
      <c r="CHN21" s="46"/>
      <c r="CHO21" s="46"/>
      <c r="CHP21" s="46"/>
      <c r="CHQ21" s="46"/>
      <c r="CHR21" s="46"/>
      <c r="CHS21" s="46"/>
      <c r="CHT21" s="46"/>
      <c r="CHU21" s="46"/>
      <c r="CHV21" s="46"/>
      <c r="CHW21" s="46"/>
      <c r="CHX21" s="46"/>
      <c r="CHY21" s="46"/>
      <c r="CHZ21" s="46"/>
      <c r="CIA21" s="46"/>
      <c r="CIB21" s="46"/>
      <c r="CIC21" s="46"/>
      <c r="CID21" s="46"/>
      <c r="CIE21" s="46"/>
      <c r="CIF21" s="46"/>
      <c r="CIG21" s="46"/>
      <c r="CIH21" s="46"/>
      <c r="CII21" s="46"/>
      <c r="CIJ21" s="46"/>
      <c r="CIK21" s="46"/>
      <c r="CIL21" s="46"/>
      <c r="CIM21" s="46"/>
      <c r="CIN21" s="46"/>
      <c r="CIO21" s="46"/>
      <c r="CIP21" s="46"/>
      <c r="CIQ21" s="46"/>
      <c r="CIR21" s="46"/>
      <c r="CIS21" s="46"/>
      <c r="CIT21" s="46"/>
      <c r="CIU21" s="46"/>
      <c r="CIV21" s="46"/>
      <c r="CIW21" s="46"/>
      <c r="CIX21" s="46"/>
      <c r="CIY21" s="46"/>
      <c r="CIZ21" s="46"/>
      <c r="CJA21" s="46"/>
      <c r="CJB21" s="46"/>
      <c r="CJC21" s="46"/>
      <c r="CJD21" s="46"/>
      <c r="CJE21" s="46"/>
      <c r="CJF21" s="46"/>
      <c r="CJG21" s="46"/>
      <c r="CJH21" s="46"/>
      <c r="CJI21" s="46"/>
      <c r="CJJ21" s="46"/>
      <c r="CJK21" s="46"/>
      <c r="CJL21" s="46"/>
      <c r="CJM21" s="46"/>
      <c r="CJN21" s="46"/>
      <c r="CJO21" s="46"/>
      <c r="CJP21" s="46"/>
      <c r="CJQ21" s="46"/>
      <c r="CJR21" s="46"/>
      <c r="CJS21" s="46"/>
      <c r="CJT21" s="46"/>
      <c r="CJU21" s="46"/>
      <c r="CJV21" s="46"/>
      <c r="CJW21" s="46"/>
      <c r="CJX21" s="46"/>
      <c r="CJY21" s="46"/>
      <c r="CJZ21" s="46"/>
      <c r="CKA21" s="46"/>
      <c r="CKB21" s="46"/>
      <c r="CKC21" s="46"/>
      <c r="CKD21" s="46"/>
      <c r="CKE21" s="46"/>
    </row>
    <row r="22" s="47" customFormat="1" ht="18.75" spans="1:2319">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c r="VZ22" s="46"/>
      <c r="WA22" s="46"/>
      <c r="WB22" s="46"/>
      <c r="WC22" s="46"/>
      <c r="WD22" s="46"/>
      <c r="WE22" s="46"/>
      <c r="WF22" s="46"/>
      <c r="WG22" s="46"/>
      <c r="WH22" s="46"/>
      <c r="WI22" s="46"/>
      <c r="WJ22" s="46"/>
      <c r="WK22" s="46"/>
      <c r="WL22" s="46"/>
      <c r="WM22" s="46"/>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46"/>
      <c r="AAM22" s="46"/>
      <c r="AAN22" s="46"/>
      <c r="AAO22" s="46"/>
      <c r="AAP22" s="46"/>
      <c r="AAQ22" s="46"/>
      <c r="AAR22" s="46"/>
      <c r="AAS22" s="46"/>
      <c r="AAT22" s="46"/>
      <c r="AAU22" s="46"/>
      <c r="AAV22" s="46"/>
      <c r="AAW22" s="46"/>
      <c r="AAX22" s="46"/>
      <c r="AAY22" s="46"/>
      <c r="AAZ22" s="46"/>
      <c r="ABA22" s="46"/>
      <c r="ABB22" s="46"/>
      <c r="ABC22" s="46"/>
      <c r="ABD22" s="46"/>
      <c r="ABE22" s="46"/>
      <c r="ABF22" s="46"/>
      <c r="ABG22" s="46"/>
      <c r="ABH22" s="46"/>
      <c r="ABI22" s="46"/>
      <c r="ABJ22" s="46"/>
      <c r="ABK22" s="46"/>
      <c r="ABL22" s="46"/>
      <c r="ABM22" s="46"/>
      <c r="ABN22" s="46"/>
      <c r="ABO22" s="46"/>
      <c r="ABP22" s="46"/>
      <c r="ABQ22" s="46"/>
      <c r="ABR22" s="46"/>
      <c r="ABS22" s="46"/>
      <c r="ABT22" s="46"/>
      <c r="ABU22" s="46"/>
      <c r="ABV22" s="46"/>
      <c r="ABW22" s="46"/>
      <c r="ABX22" s="46"/>
      <c r="ABY22" s="46"/>
      <c r="ABZ22" s="46"/>
      <c r="ACA22" s="46"/>
      <c r="ACB22" s="46"/>
      <c r="ACC22" s="46"/>
      <c r="ACD22" s="46"/>
      <c r="ACE22" s="46"/>
      <c r="ACF22" s="46"/>
      <c r="ACG22" s="46"/>
      <c r="ACH22" s="46"/>
      <c r="ACI22" s="46"/>
      <c r="ACJ22" s="46"/>
      <c r="ACK22" s="46"/>
      <c r="ACL22" s="46"/>
      <c r="ACM22" s="46"/>
      <c r="ACN22" s="46"/>
      <c r="ACO22" s="46"/>
      <c r="ACP22" s="46"/>
      <c r="ACQ22" s="46"/>
      <c r="ACR22" s="46"/>
      <c r="ACS22" s="46"/>
      <c r="ACT22" s="46"/>
      <c r="ACU22" s="46"/>
      <c r="ACV22" s="46"/>
      <c r="ACW22" s="46"/>
      <c r="ACX22" s="46"/>
      <c r="ACY22" s="46"/>
      <c r="ACZ22" s="46"/>
      <c r="ADA22" s="46"/>
      <c r="ADB22" s="46"/>
      <c r="ADC22" s="46"/>
      <c r="ADD22" s="46"/>
      <c r="ADE22" s="46"/>
      <c r="ADF22" s="46"/>
      <c r="ADG22" s="46"/>
      <c r="ADH22" s="46"/>
      <c r="ADI22" s="46"/>
      <c r="ADJ22" s="46"/>
      <c r="ADK22" s="46"/>
      <c r="ADL22" s="46"/>
      <c r="ADM22" s="46"/>
      <c r="ADN22" s="46"/>
      <c r="ADO22" s="46"/>
      <c r="ADP22" s="46"/>
      <c r="ADQ22" s="46"/>
      <c r="ADR22" s="46"/>
      <c r="ADS22" s="46"/>
      <c r="ADT22" s="46"/>
      <c r="ADU22" s="46"/>
      <c r="ADV22" s="46"/>
      <c r="ADW22" s="46"/>
      <c r="ADX22" s="46"/>
      <c r="ADY22" s="46"/>
      <c r="ADZ22" s="46"/>
      <c r="AEA22" s="46"/>
      <c r="AEB22" s="46"/>
      <c r="AEC22" s="46"/>
      <c r="AED22" s="46"/>
      <c r="AEE22" s="46"/>
      <c r="AEF22" s="46"/>
      <c r="AEG22" s="46"/>
      <c r="AEH22" s="46"/>
      <c r="AEI22" s="46"/>
      <c r="AEJ22" s="46"/>
      <c r="AEK22" s="46"/>
      <c r="AEL22" s="46"/>
      <c r="AEM22" s="46"/>
      <c r="AEN22" s="46"/>
      <c r="AEO22" s="46"/>
      <c r="AEP22" s="46"/>
      <c r="AEQ22" s="46"/>
      <c r="AER22" s="46"/>
      <c r="AES22" s="46"/>
      <c r="AET22" s="46"/>
      <c r="AEU22" s="46"/>
      <c r="AEV22" s="46"/>
      <c r="AEW22" s="46"/>
      <c r="AEX22" s="46"/>
      <c r="AEY22" s="46"/>
      <c r="AEZ22" s="46"/>
      <c r="AFA22" s="46"/>
      <c r="AFB22" s="46"/>
      <c r="AFC22" s="46"/>
      <c r="AFD22" s="46"/>
      <c r="AFE22" s="46"/>
      <c r="AFF22" s="46"/>
      <c r="AFG22" s="46"/>
      <c r="AFH22" s="46"/>
      <c r="AFI22" s="46"/>
      <c r="AFJ22" s="46"/>
      <c r="AFK22" s="46"/>
      <c r="AFL22" s="46"/>
      <c r="AFM22" s="46"/>
      <c r="AFN22" s="46"/>
      <c r="AFO22" s="46"/>
      <c r="AFP22" s="46"/>
      <c r="AFQ22" s="46"/>
      <c r="AFR22" s="46"/>
      <c r="AFS22" s="46"/>
      <c r="AFT22" s="46"/>
      <c r="AFU22" s="46"/>
      <c r="AFV22" s="46"/>
      <c r="AFW22" s="46"/>
      <c r="AFX22" s="46"/>
      <c r="AFY22" s="46"/>
      <c r="AFZ22" s="46"/>
      <c r="AGA22" s="46"/>
      <c r="AGB22" s="46"/>
      <c r="AGC22" s="46"/>
      <c r="AGD22" s="46"/>
      <c r="AGE22" s="46"/>
      <c r="AGF22" s="46"/>
      <c r="AGG22" s="46"/>
      <c r="AGH22" s="46"/>
      <c r="AGI22" s="46"/>
      <c r="AGJ22" s="46"/>
      <c r="AGK22" s="46"/>
      <c r="AGL22" s="46"/>
      <c r="AGM22" s="46"/>
      <c r="AGN22" s="46"/>
      <c r="AGO22" s="46"/>
      <c r="AGP22" s="46"/>
      <c r="AGQ22" s="46"/>
      <c r="AGR22" s="46"/>
      <c r="AGS22" s="46"/>
      <c r="AGT22" s="46"/>
      <c r="AGU22" s="46"/>
      <c r="AGV22" s="46"/>
      <c r="AGW22" s="46"/>
      <c r="AGX22" s="46"/>
      <c r="AGY22" s="46"/>
      <c r="AGZ22" s="46"/>
      <c r="AHA22" s="46"/>
      <c r="AHB22" s="46"/>
      <c r="AHC22" s="46"/>
      <c r="AHD22" s="46"/>
      <c r="AHE22" s="46"/>
      <c r="AHF22" s="46"/>
      <c r="AHG22" s="46"/>
      <c r="AHH22" s="46"/>
      <c r="AHI22" s="46"/>
      <c r="AHJ22" s="46"/>
      <c r="AHK22" s="46"/>
      <c r="AHL22" s="46"/>
      <c r="AHM22" s="46"/>
      <c r="AHN22" s="46"/>
      <c r="AHO22" s="46"/>
      <c r="AHP22" s="46"/>
      <c r="AHQ22" s="46"/>
      <c r="AHR22" s="46"/>
      <c r="AHS22" s="46"/>
      <c r="AHT22" s="46"/>
      <c r="AHU22" s="46"/>
      <c r="AHV22" s="46"/>
      <c r="AHW22" s="46"/>
      <c r="AHX22" s="46"/>
      <c r="AHY22" s="46"/>
      <c r="AHZ22" s="46"/>
      <c r="AIA22" s="46"/>
      <c r="AIB22" s="46"/>
      <c r="AIC22" s="46"/>
      <c r="AID22" s="46"/>
      <c r="AIE22" s="46"/>
      <c r="AIF22" s="46"/>
      <c r="AIG22" s="46"/>
      <c r="AIH22" s="46"/>
      <c r="AII22" s="46"/>
      <c r="AIJ22" s="46"/>
      <c r="AIK22" s="46"/>
      <c r="AIL22" s="46"/>
      <c r="AIM22" s="46"/>
      <c r="AIN22" s="46"/>
      <c r="AIO22" s="46"/>
      <c r="AIP22" s="46"/>
      <c r="AIQ22" s="46"/>
      <c r="AIR22" s="46"/>
      <c r="AIS22" s="46"/>
      <c r="AIT22" s="46"/>
      <c r="AIU22" s="46"/>
      <c r="AIV22" s="46"/>
      <c r="AIW22" s="46"/>
      <c r="AIX22" s="46"/>
      <c r="AIY22" s="46"/>
      <c r="AIZ22" s="46"/>
      <c r="AJA22" s="46"/>
      <c r="AJB22" s="46"/>
      <c r="AJC22" s="46"/>
      <c r="AJD22" s="46"/>
      <c r="AJE22" s="46"/>
      <c r="AJF22" s="46"/>
      <c r="AJG22" s="46"/>
      <c r="AJH22" s="46"/>
      <c r="AJI22" s="46"/>
      <c r="AJJ22" s="46"/>
      <c r="AJK22" s="46"/>
      <c r="AJL22" s="46"/>
      <c r="AJM22" s="46"/>
      <c r="AJN22" s="46"/>
      <c r="AJO22" s="46"/>
      <c r="AJP22" s="46"/>
      <c r="AJQ22" s="46"/>
      <c r="AJR22" s="46"/>
      <c r="AJS22" s="46"/>
      <c r="AJT22" s="46"/>
      <c r="AJU22" s="46"/>
      <c r="AJV22" s="46"/>
      <c r="AJW22" s="46"/>
      <c r="AJX22" s="46"/>
      <c r="AJY22" s="46"/>
      <c r="AJZ22" s="46"/>
      <c r="AKA22" s="46"/>
      <c r="AKB22" s="46"/>
      <c r="AKC22" s="46"/>
      <c r="AKD22" s="46"/>
      <c r="AKE22" s="46"/>
      <c r="AKF22" s="46"/>
      <c r="AKG22" s="46"/>
      <c r="AKH22" s="46"/>
      <c r="AKI22" s="46"/>
      <c r="AKJ22" s="46"/>
      <c r="AKK22" s="46"/>
      <c r="AKL22" s="46"/>
      <c r="AKM22" s="46"/>
      <c r="AKN22" s="46"/>
      <c r="AKO22" s="46"/>
      <c r="AKP22" s="46"/>
      <c r="AKQ22" s="46"/>
      <c r="AKR22" s="46"/>
      <c r="AKS22" s="46"/>
      <c r="AKT22" s="46"/>
      <c r="AKU22" s="46"/>
      <c r="AKV22" s="46"/>
      <c r="AKW22" s="46"/>
      <c r="AKX22" s="46"/>
      <c r="AKY22" s="46"/>
      <c r="AKZ22" s="46"/>
      <c r="ALA22" s="46"/>
      <c r="ALB22" s="46"/>
      <c r="ALC22" s="46"/>
      <c r="ALD22" s="46"/>
      <c r="ALE22" s="46"/>
      <c r="ALF22" s="46"/>
      <c r="ALG22" s="46"/>
      <c r="ALH22" s="46"/>
      <c r="ALI22" s="46"/>
      <c r="ALJ22" s="46"/>
      <c r="ALK22" s="46"/>
      <c r="ALL22" s="46"/>
      <c r="ALM22" s="46"/>
      <c r="ALN22" s="46"/>
      <c r="ALO22" s="46"/>
      <c r="ALP22" s="46"/>
      <c r="ALQ22" s="46"/>
      <c r="ALR22" s="46"/>
      <c r="ALS22" s="46"/>
      <c r="ALT22" s="46"/>
      <c r="ALU22" s="46"/>
      <c r="ALV22" s="46"/>
      <c r="ALW22" s="46"/>
      <c r="ALX22" s="46"/>
      <c r="ALY22" s="46"/>
      <c r="ALZ22" s="46"/>
      <c r="AMA22" s="46"/>
      <c r="AMB22" s="46"/>
      <c r="AMC22" s="46"/>
      <c r="AMD22" s="46"/>
      <c r="AME22" s="46"/>
      <c r="AMF22" s="46"/>
      <c r="AMG22" s="46"/>
      <c r="AMH22" s="46"/>
      <c r="AMI22" s="46"/>
      <c r="AMJ22" s="46"/>
      <c r="AMK22" s="46"/>
      <c r="AML22" s="46"/>
      <c r="AMM22" s="46"/>
      <c r="AMN22" s="46"/>
      <c r="AMO22" s="46"/>
      <c r="AMP22" s="46"/>
      <c r="AMQ22" s="46"/>
      <c r="AMR22" s="46"/>
      <c r="AMS22" s="46"/>
      <c r="AMT22" s="46"/>
      <c r="AMU22" s="46"/>
      <c r="AMV22" s="46"/>
      <c r="AMW22" s="46"/>
      <c r="AMX22" s="46"/>
      <c r="AMY22" s="46"/>
      <c r="AMZ22" s="46"/>
      <c r="ANA22" s="46"/>
      <c r="ANB22" s="46"/>
      <c r="ANC22" s="46"/>
      <c r="AND22" s="46"/>
      <c r="ANE22" s="46"/>
      <c r="ANF22" s="46"/>
      <c r="ANG22" s="46"/>
      <c r="ANH22" s="46"/>
      <c r="ANI22" s="46"/>
      <c r="ANJ22" s="46"/>
      <c r="ANK22" s="46"/>
      <c r="ANL22" s="46"/>
      <c r="ANM22" s="46"/>
      <c r="ANN22" s="46"/>
      <c r="ANO22" s="46"/>
      <c r="ANP22" s="46"/>
      <c r="ANQ22" s="46"/>
      <c r="ANR22" s="46"/>
      <c r="ANS22" s="46"/>
      <c r="ANT22" s="46"/>
      <c r="ANU22" s="46"/>
      <c r="ANV22" s="46"/>
      <c r="ANW22" s="46"/>
      <c r="ANX22" s="46"/>
      <c r="ANY22" s="46"/>
      <c r="ANZ22" s="46"/>
      <c r="AOA22" s="46"/>
      <c r="AOB22" s="46"/>
      <c r="AOC22" s="46"/>
      <c r="AOD22" s="46"/>
      <c r="AOE22" s="46"/>
      <c r="AOF22" s="46"/>
      <c r="AOG22" s="46"/>
      <c r="AOH22" s="46"/>
      <c r="AOI22" s="46"/>
      <c r="AOJ22" s="46"/>
      <c r="AOK22" s="46"/>
      <c r="AOL22" s="46"/>
      <c r="AOM22" s="46"/>
      <c r="AON22" s="46"/>
      <c r="AOO22" s="46"/>
      <c r="AOP22" s="46"/>
      <c r="AOQ22" s="46"/>
      <c r="AOR22" s="46"/>
      <c r="AOS22" s="46"/>
      <c r="AOT22" s="46"/>
      <c r="AOU22" s="46"/>
      <c r="AOV22" s="46"/>
      <c r="AOW22" s="46"/>
      <c r="AOX22" s="46"/>
      <c r="AOY22" s="46"/>
      <c r="AOZ22" s="46"/>
      <c r="APA22" s="46"/>
      <c r="APB22" s="46"/>
      <c r="APC22" s="46"/>
      <c r="APD22" s="46"/>
      <c r="APE22" s="46"/>
      <c r="APF22" s="46"/>
      <c r="APG22" s="46"/>
      <c r="APH22" s="46"/>
      <c r="API22" s="46"/>
      <c r="APJ22" s="46"/>
      <c r="APK22" s="46"/>
      <c r="APL22" s="46"/>
      <c r="APM22" s="46"/>
      <c r="APN22" s="46"/>
      <c r="APO22" s="46"/>
      <c r="APP22" s="46"/>
      <c r="APQ22" s="46"/>
      <c r="APR22" s="46"/>
      <c r="APS22" s="46"/>
      <c r="APT22" s="46"/>
      <c r="APU22" s="46"/>
      <c r="APV22" s="46"/>
      <c r="APW22" s="46"/>
      <c r="APX22" s="46"/>
      <c r="APY22" s="46"/>
      <c r="APZ22" s="46"/>
      <c r="AQA22" s="46"/>
      <c r="AQB22" s="46"/>
      <c r="AQC22" s="46"/>
      <c r="AQD22" s="46"/>
      <c r="AQE22" s="46"/>
      <c r="AQF22" s="46"/>
      <c r="AQG22" s="46"/>
      <c r="AQH22" s="46"/>
      <c r="AQI22" s="46"/>
      <c r="AQJ22" s="46"/>
      <c r="AQK22" s="46"/>
      <c r="AQL22" s="46"/>
      <c r="AQM22" s="46"/>
      <c r="AQN22" s="46"/>
      <c r="AQO22" s="46"/>
      <c r="AQP22" s="46"/>
      <c r="AQQ22" s="46"/>
      <c r="AQR22" s="46"/>
      <c r="AQS22" s="46"/>
      <c r="AQT22" s="46"/>
      <c r="AQU22" s="46"/>
      <c r="AQV22" s="46"/>
      <c r="AQW22" s="46"/>
      <c r="AQX22" s="46"/>
      <c r="AQY22" s="46"/>
      <c r="AQZ22" s="46"/>
      <c r="ARA22" s="46"/>
      <c r="ARB22" s="46"/>
      <c r="ARC22" s="46"/>
      <c r="ARD22" s="46"/>
      <c r="ARE22" s="46"/>
      <c r="ARF22" s="46"/>
      <c r="ARG22" s="46"/>
      <c r="ARH22" s="46"/>
      <c r="ARI22" s="46"/>
      <c r="ARJ22" s="46"/>
      <c r="ARK22" s="46"/>
      <c r="ARL22" s="46"/>
      <c r="ARM22" s="46"/>
      <c r="ARN22" s="46"/>
      <c r="ARO22" s="46"/>
      <c r="ARP22" s="46"/>
      <c r="ARQ22" s="46"/>
      <c r="ARR22" s="46"/>
      <c r="ARS22" s="46"/>
      <c r="ART22" s="46"/>
      <c r="ARU22" s="46"/>
      <c r="ARV22" s="46"/>
      <c r="ARW22" s="46"/>
      <c r="ARX22" s="46"/>
      <c r="ARY22" s="46"/>
      <c r="ARZ22" s="46"/>
      <c r="ASA22" s="46"/>
      <c r="ASB22" s="46"/>
      <c r="ASC22" s="46"/>
      <c r="ASD22" s="46"/>
      <c r="ASE22" s="46"/>
      <c r="ASF22" s="46"/>
      <c r="ASG22" s="46"/>
      <c r="ASH22" s="46"/>
      <c r="ASI22" s="46"/>
      <c r="ASJ22" s="46"/>
      <c r="ASK22" s="46"/>
      <c r="ASL22" s="46"/>
      <c r="ASM22" s="46"/>
      <c r="ASN22" s="46"/>
      <c r="ASO22" s="46"/>
      <c r="ASP22" s="46"/>
      <c r="ASQ22" s="46"/>
      <c r="ASR22" s="46"/>
      <c r="ASS22" s="46"/>
      <c r="AST22" s="46"/>
      <c r="ASU22" s="46"/>
      <c r="ASV22" s="46"/>
      <c r="ASW22" s="46"/>
      <c r="ASX22" s="46"/>
      <c r="ASY22" s="46"/>
      <c r="ASZ22" s="46"/>
      <c r="ATA22" s="46"/>
      <c r="ATB22" s="46"/>
      <c r="ATC22" s="46"/>
      <c r="ATD22" s="46"/>
      <c r="ATE22" s="46"/>
      <c r="ATF22" s="46"/>
      <c r="ATG22" s="46"/>
      <c r="ATH22" s="46"/>
      <c r="ATI22" s="46"/>
      <c r="ATJ22" s="46"/>
      <c r="ATK22" s="46"/>
      <c r="ATL22" s="46"/>
      <c r="ATM22" s="46"/>
      <c r="ATN22" s="46"/>
      <c r="ATO22" s="46"/>
      <c r="ATP22" s="46"/>
      <c r="ATQ22" s="46"/>
      <c r="ATR22" s="46"/>
      <c r="ATS22" s="46"/>
      <c r="ATT22" s="46"/>
      <c r="ATU22" s="46"/>
      <c r="ATV22" s="46"/>
      <c r="ATW22" s="46"/>
      <c r="ATX22" s="46"/>
      <c r="ATY22" s="46"/>
      <c r="ATZ22" s="46"/>
      <c r="AUA22" s="46"/>
      <c r="AUB22" s="46"/>
      <c r="AUC22" s="46"/>
      <c r="AUD22" s="46"/>
      <c r="AUE22" s="46"/>
      <c r="AUF22" s="46"/>
      <c r="AUG22" s="46"/>
      <c r="AUH22" s="46"/>
      <c r="AUI22" s="46"/>
      <c r="AUJ22" s="46"/>
      <c r="AUK22" s="46"/>
      <c r="AUL22" s="46"/>
      <c r="AUM22" s="46"/>
      <c r="AUN22" s="46"/>
      <c r="AUO22" s="46"/>
      <c r="AUP22" s="46"/>
      <c r="AUQ22" s="46"/>
      <c r="AUR22" s="46"/>
      <c r="AUS22" s="46"/>
      <c r="AUT22" s="46"/>
      <c r="AUU22" s="46"/>
      <c r="AUV22" s="46"/>
      <c r="AUW22" s="46"/>
      <c r="AUX22" s="46"/>
      <c r="AUY22" s="46"/>
      <c r="AUZ22" s="46"/>
      <c r="AVA22" s="46"/>
      <c r="AVB22" s="46"/>
      <c r="AVC22" s="46"/>
      <c r="AVD22" s="46"/>
      <c r="AVE22" s="46"/>
      <c r="AVF22" s="46"/>
      <c r="AVG22" s="46"/>
      <c r="AVH22" s="46"/>
      <c r="AVI22" s="46"/>
      <c r="AVJ22" s="46"/>
      <c r="AVK22" s="46"/>
      <c r="AVL22" s="46"/>
      <c r="AVM22" s="46"/>
      <c r="AVN22" s="46"/>
      <c r="AVO22" s="46"/>
      <c r="AVP22" s="46"/>
      <c r="AVQ22" s="46"/>
      <c r="AVR22" s="46"/>
      <c r="AVS22" s="46"/>
      <c r="AVT22" s="46"/>
      <c r="AVU22" s="46"/>
      <c r="AVV22" s="46"/>
      <c r="AVW22" s="46"/>
      <c r="AVX22" s="46"/>
      <c r="AVY22" s="46"/>
      <c r="AVZ22" s="46"/>
      <c r="AWA22" s="46"/>
      <c r="AWB22" s="46"/>
      <c r="AWC22" s="46"/>
      <c r="AWD22" s="46"/>
      <c r="AWE22" s="46"/>
      <c r="AWF22" s="46"/>
      <c r="AWG22" s="46"/>
      <c r="AWH22" s="46"/>
      <c r="AWI22" s="46"/>
      <c r="AWJ22" s="46"/>
      <c r="AWK22" s="46"/>
      <c r="AWL22" s="46"/>
      <c r="AWM22" s="46"/>
      <c r="AWN22" s="46"/>
      <c r="AWO22" s="46"/>
      <c r="AWP22" s="46"/>
      <c r="AWQ22" s="46"/>
      <c r="AWR22" s="46"/>
      <c r="AWS22" s="46"/>
      <c r="AWT22" s="46"/>
      <c r="AWU22" s="46"/>
      <c r="AWV22" s="46"/>
      <c r="AWW22" s="46"/>
      <c r="AWX22" s="46"/>
      <c r="AWY22" s="46"/>
      <c r="AWZ22" s="46"/>
      <c r="AXA22" s="46"/>
      <c r="AXB22" s="46"/>
      <c r="AXC22" s="46"/>
      <c r="AXD22" s="46"/>
      <c r="AXE22" s="46"/>
      <c r="AXF22" s="46"/>
      <c r="AXG22" s="46"/>
      <c r="AXH22" s="46"/>
      <c r="AXI22" s="46"/>
      <c r="AXJ22" s="46"/>
      <c r="AXK22" s="46"/>
      <c r="AXL22" s="46"/>
      <c r="AXM22" s="46"/>
      <c r="AXN22" s="46"/>
      <c r="AXO22" s="46"/>
      <c r="AXP22" s="46"/>
      <c r="AXQ22" s="46"/>
      <c r="AXR22" s="46"/>
      <c r="AXS22" s="46"/>
      <c r="AXT22" s="46"/>
      <c r="AXU22" s="46"/>
      <c r="AXV22" s="46"/>
      <c r="AXW22" s="46"/>
      <c r="AXX22" s="46"/>
      <c r="AXY22" s="46"/>
      <c r="AXZ22" s="46"/>
      <c r="AYA22" s="46"/>
      <c r="AYB22" s="46"/>
      <c r="AYC22" s="46"/>
      <c r="AYD22" s="46"/>
      <c r="AYE22" s="46"/>
      <c r="AYF22" s="46"/>
      <c r="AYG22" s="46"/>
      <c r="AYH22" s="46"/>
      <c r="AYI22" s="46"/>
      <c r="AYJ22" s="46"/>
      <c r="AYK22" s="46"/>
      <c r="AYL22" s="46"/>
      <c r="AYM22" s="46"/>
      <c r="AYN22" s="46"/>
      <c r="AYO22" s="46"/>
      <c r="AYP22" s="46"/>
      <c r="AYQ22" s="46"/>
      <c r="AYR22" s="46"/>
      <c r="AYS22" s="46"/>
      <c r="AYT22" s="46"/>
      <c r="AYU22" s="46"/>
      <c r="AYV22" s="46"/>
      <c r="AYW22" s="46"/>
      <c r="AYX22" s="46"/>
      <c r="AYY22" s="46"/>
      <c r="AYZ22" s="46"/>
      <c r="AZA22" s="46"/>
      <c r="AZB22" s="46"/>
      <c r="AZC22" s="46"/>
      <c r="AZD22" s="46"/>
      <c r="AZE22" s="46"/>
      <c r="AZF22" s="46"/>
      <c r="AZG22" s="46"/>
      <c r="AZH22" s="46"/>
      <c r="AZI22" s="46"/>
      <c r="AZJ22" s="46"/>
      <c r="AZK22" s="46"/>
      <c r="AZL22" s="46"/>
      <c r="AZM22" s="46"/>
      <c r="AZN22" s="46"/>
      <c r="AZO22" s="46"/>
      <c r="AZP22" s="46"/>
      <c r="AZQ22" s="46"/>
      <c r="AZR22" s="46"/>
      <c r="AZS22" s="46"/>
      <c r="AZT22" s="46"/>
      <c r="AZU22" s="46"/>
      <c r="AZV22" s="46"/>
      <c r="AZW22" s="46"/>
      <c r="AZX22" s="46"/>
      <c r="AZY22" s="46"/>
      <c r="AZZ22" s="46"/>
      <c r="BAA22" s="46"/>
      <c r="BAB22" s="46"/>
      <c r="BAC22" s="46"/>
      <c r="BAD22" s="46"/>
      <c r="BAE22" s="46"/>
      <c r="BAF22" s="46"/>
      <c r="BAG22" s="46"/>
      <c r="BAH22" s="46"/>
      <c r="BAI22" s="46"/>
      <c r="BAJ22" s="46"/>
      <c r="BAK22" s="46"/>
      <c r="BAL22" s="46"/>
      <c r="BAM22" s="46"/>
      <c r="BAN22" s="46"/>
      <c r="BAO22" s="46"/>
      <c r="BAP22" s="46"/>
      <c r="BAQ22" s="46"/>
      <c r="BAR22" s="46"/>
      <c r="BAS22" s="46"/>
      <c r="BAT22" s="46"/>
      <c r="BAU22" s="46"/>
      <c r="BAV22" s="46"/>
      <c r="BAW22" s="46"/>
      <c r="BAX22" s="46"/>
      <c r="BAY22" s="46"/>
      <c r="BAZ22" s="46"/>
      <c r="BBA22" s="46"/>
      <c r="BBB22" s="46"/>
      <c r="BBC22" s="46"/>
      <c r="BBD22" s="46"/>
      <c r="BBE22" s="46"/>
      <c r="BBF22" s="46"/>
      <c r="BBG22" s="46"/>
      <c r="BBH22" s="46"/>
      <c r="BBI22" s="46"/>
      <c r="BBJ22" s="46"/>
      <c r="BBK22" s="46"/>
      <c r="BBL22" s="46"/>
      <c r="BBM22" s="46"/>
      <c r="BBN22" s="46"/>
      <c r="BBO22" s="46"/>
      <c r="BBP22" s="46"/>
      <c r="BBQ22" s="46"/>
      <c r="BBR22" s="46"/>
      <c r="BBS22" s="46"/>
      <c r="BBT22" s="46"/>
      <c r="BBU22" s="46"/>
      <c r="BBV22" s="46"/>
      <c r="BBW22" s="46"/>
      <c r="BBX22" s="46"/>
      <c r="BBY22" s="46"/>
      <c r="BBZ22" s="46"/>
      <c r="BCA22" s="46"/>
      <c r="BCB22" s="46"/>
      <c r="BCC22" s="46"/>
      <c r="BCD22" s="46"/>
      <c r="BCE22" s="46"/>
      <c r="BCF22" s="46"/>
      <c r="BCG22" s="46"/>
      <c r="BCH22" s="46"/>
      <c r="BCI22" s="46"/>
      <c r="BCJ22" s="46"/>
      <c r="BCK22" s="46"/>
      <c r="BCL22" s="46"/>
      <c r="BCM22" s="46"/>
      <c r="BCN22" s="46"/>
      <c r="BCO22" s="46"/>
      <c r="BCP22" s="46"/>
      <c r="BCQ22" s="46"/>
      <c r="BCR22" s="46"/>
      <c r="BCS22" s="46"/>
      <c r="BCT22" s="46"/>
      <c r="BCU22" s="46"/>
      <c r="BCV22" s="46"/>
      <c r="BCW22" s="46"/>
      <c r="BCX22" s="46"/>
      <c r="BCY22" s="46"/>
      <c r="BCZ22" s="46"/>
      <c r="BDA22" s="46"/>
      <c r="BDB22" s="46"/>
      <c r="BDC22" s="46"/>
      <c r="BDD22" s="46"/>
      <c r="BDE22" s="46"/>
      <c r="BDF22" s="46"/>
      <c r="BDG22" s="46"/>
      <c r="BDH22" s="46"/>
      <c r="BDI22" s="46"/>
      <c r="BDJ22" s="46"/>
      <c r="BDK22" s="46"/>
      <c r="BDL22" s="46"/>
      <c r="BDM22" s="46"/>
      <c r="BDN22" s="46"/>
      <c r="BDO22" s="46"/>
      <c r="BDP22" s="46"/>
      <c r="BDQ22" s="46"/>
      <c r="BDR22" s="46"/>
      <c r="BDS22" s="46"/>
      <c r="BDT22" s="46"/>
      <c r="BDU22" s="46"/>
      <c r="BDV22" s="46"/>
      <c r="BDW22" s="46"/>
      <c r="BDX22" s="46"/>
      <c r="BDY22" s="46"/>
      <c r="BDZ22" s="46"/>
      <c r="BEA22" s="46"/>
      <c r="BEB22" s="46"/>
      <c r="BEC22" s="46"/>
      <c r="BED22" s="46"/>
      <c r="BEE22" s="46"/>
      <c r="BEF22" s="46"/>
      <c r="BEG22" s="46"/>
      <c r="BEH22" s="46"/>
      <c r="BEI22" s="46"/>
      <c r="BEJ22" s="46"/>
      <c r="BEK22" s="46"/>
      <c r="BEL22" s="46"/>
      <c r="BEM22" s="46"/>
      <c r="BEN22" s="46"/>
      <c r="BEO22" s="46"/>
      <c r="BEP22" s="46"/>
      <c r="BEQ22" s="46"/>
      <c r="BER22" s="46"/>
      <c r="BES22" s="46"/>
      <c r="BET22" s="46"/>
      <c r="BEU22" s="46"/>
      <c r="BEV22" s="46"/>
      <c r="BEW22" s="46"/>
      <c r="BEX22" s="46"/>
      <c r="BEY22" s="46"/>
      <c r="BEZ22" s="46"/>
      <c r="BFA22" s="46"/>
      <c r="BFB22" s="46"/>
      <c r="BFC22" s="46"/>
      <c r="BFD22" s="46"/>
      <c r="BFE22" s="46"/>
      <c r="BFF22" s="46"/>
      <c r="BFG22" s="46"/>
      <c r="BFH22" s="46"/>
      <c r="BFI22" s="46"/>
      <c r="BFJ22" s="46"/>
      <c r="BFK22" s="46"/>
      <c r="BFL22" s="46"/>
      <c r="BFM22" s="46"/>
      <c r="BFN22" s="46"/>
      <c r="BFO22" s="46"/>
      <c r="BFP22" s="46"/>
      <c r="BFQ22" s="46"/>
      <c r="BFR22" s="46"/>
      <c r="BFS22" s="46"/>
      <c r="BFT22" s="46"/>
      <c r="BFU22" s="46"/>
      <c r="BFV22" s="46"/>
      <c r="BFW22" s="46"/>
      <c r="BFX22" s="46"/>
      <c r="BFY22" s="46"/>
      <c r="BFZ22" s="46"/>
      <c r="BGA22" s="46"/>
      <c r="BGB22" s="46"/>
      <c r="BGC22" s="46"/>
      <c r="BGD22" s="46"/>
      <c r="BGE22" s="46"/>
      <c r="BGF22" s="46"/>
      <c r="BGG22" s="46"/>
      <c r="BGH22" s="46"/>
      <c r="BGI22" s="46"/>
      <c r="BGJ22" s="46"/>
      <c r="BGK22" s="46"/>
      <c r="BGL22" s="46"/>
      <c r="BGM22" s="46"/>
      <c r="BGN22" s="46"/>
      <c r="BGO22" s="46"/>
      <c r="BGP22" s="46"/>
      <c r="BGQ22" s="46"/>
      <c r="BGR22" s="46"/>
      <c r="BGS22" s="46"/>
      <c r="BGT22" s="46"/>
      <c r="BGU22" s="46"/>
      <c r="BGV22" s="46"/>
      <c r="BGW22" s="46"/>
      <c r="BGX22" s="46"/>
      <c r="BGY22" s="46"/>
      <c r="BGZ22" s="46"/>
      <c r="BHA22" s="46"/>
      <c r="BHB22" s="46"/>
      <c r="BHC22" s="46"/>
      <c r="BHD22" s="46"/>
      <c r="BHE22" s="46"/>
      <c r="BHF22" s="46"/>
      <c r="BHG22" s="46"/>
      <c r="BHH22" s="46"/>
      <c r="BHI22" s="46"/>
      <c r="BHJ22" s="46"/>
      <c r="BHK22" s="46"/>
      <c r="BHL22" s="46"/>
      <c r="BHM22" s="46"/>
      <c r="BHN22" s="46"/>
      <c r="BHO22" s="46"/>
      <c r="BHP22" s="46"/>
      <c r="BHQ22" s="46"/>
      <c r="BHR22" s="46"/>
      <c r="BHS22" s="46"/>
      <c r="BHT22" s="46"/>
      <c r="BHU22" s="46"/>
      <c r="BHV22" s="46"/>
      <c r="BHW22" s="46"/>
      <c r="BHX22" s="46"/>
      <c r="BHY22" s="46"/>
      <c r="BHZ22" s="46"/>
      <c r="BIA22" s="46"/>
      <c r="BIB22" s="46"/>
      <c r="BIC22" s="46"/>
      <c r="BID22" s="46"/>
      <c r="BIE22" s="46"/>
      <c r="BIF22" s="46"/>
      <c r="BIG22" s="46"/>
      <c r="BIH22" s="46"/>
      <c r="BII22" s="46"/>
      <c r="BIJ22" s="46"/>
      <c r="BIK22" s="46"/>
      <c r="BIL22" s="46"/>
      <c r="BIM22" s="46"/>
      <c r="BIN22" s="46"/>
      <c r="BIO22" s="46"/>
      <c r="BIP22" s="46"/>
      <c r="BIQ22" s="46"/>
      <c r="BIR22" s="46"/>
      <c r="BIS22" s="46"/>
      <c r="BIT22" s="46"/>
      <c r="BIU22" s="46"/>
      <c r="BIV22" s="46"/>
      <c r="BIW22" s="46"/>
      <c r="BIX22" s="46"/>
      <c r="BIY22" s="46"/>
      <c r="BIZ22" s="46"/>
      <c r="BJA22" s="46"/>
      <c r="BJB22" s="46"/>
      <c r="BJC22" s="46"/>
      <c r="BJD22" s="46"/>
      <c r="BJE22" s="46"/>
      <c r="BJF22" s="46"/>
      <c r="BJG22" s="46"/>
      <c r="BJH22" s="46"/>
      <c r="BJI22" s="46"/>
      <c r="BJJ22" s="46"/>
      <c r="BJK22" s="46"/>
      <c r="BJL22" s="46"/>
      <c r="BJM22" s="46"/>
      <c r="BJN22" s="46"/>
      <c r="BJO22" s="46"/>
      <c r="BJP22" s="46"/>
      <c r="BJQ22" s="46"/>
      <c r="BJR22" s="46"/>
      <c r="BJS22" s="46"/>
      <c r="BJT22" s="46"/>
      <c r="BJU22" s="46"/>
      <c r="BJV22" s="46"/>
      <c r="BJW22" s="46"/>
      <c r="BJX22" s="46"/>
      <c r="BJY22" s="46"/>
      <c r="BJZ22" s="46"/>
      <c r="BKA22" s="46"/>
      <c r="BKB22" s="46"/>
      <c r="BKC22" s="46"/>
      <c r="BKD22" s="46"/>
      <c r="BKE22" s="46"/>
      <c r="BKF22" s="46"/>
      <c r="BKG22" s="46"/>
      <c r="BKH22" s="46"/>
      <c r="BKI22" s="46"/>
      <c r="BKJ22" s="46"/>
      <c r="BKK22" s="46"/>
      <c r="BKL22" s="46"/>
      <c r="BKM22" s="46"/>
      <c r="BKN22" s="46"/>
      <c r="BKO22" s="46"/>
      <c r="BKP22" s="46"/>
      <c r="BKQ22" s="46"/>
      <c r="BKR22" s="46"/>
      <c r="BKS22" s="46"/>
      <c r="BKT22" s="46"/>
      <c r="BKU22" s="46"/>
      <c r="BKV22" s="46"/>
      <c r="BKW22" s="46"/>
      <c r="BKX22" s="46"/>
      <c r="BKY22" s="46"/>
      <c r="BKZ22" s="46"/>
      <c r="BLA22" s="46"/>
      <c r="BLB22" s="46"/>
      <c r="BLC22" s="46"/>
      <c r="BLD22" s="46"/>
      <c r="BLE22" s="46"/>
      <c r="BLF22" s="46"/>
      <c r="BLG22" s="46"/>
      <c r="BLH22" s="46"/>
      <c r="BLI22" s="46"/>
      <c r="BLJ22" s="46"/>
      <c r="BLK22" s="46"/>
      <c r="BLL22" s="46"/>
      <c r="BLM22" s="46"/>
      <c r="BLN22" s="46"/>
      <c r="BLO22" s="46"/>
      <c r="BLP22" s="46"/>
      <c r="BLQ22" s="46"/>
      <c r="BLR22" s="46"/>
      <c r="BLS22" s="46"/>
      <c r="BLT22" s="46"/>
      <c r="BLU22" s="46"/>
      <c r="BLV22" s="46"/>
      <c r="BLW22" s="46"/>
      <c r="BLX22" s="46"/>
      <c r="BLY22" s="46"/>
      <c r="BLZ22" s="46"/>
      <c r="BMA22" s="46"/>
      <c r="BMB22" s="46"/>
      <c r="BMC22" s="46"/>
      <c r="BMD22" s="46"/>
      <c r="BME22" s="46"/>
      <c r="BMF22" s="46"/>
      <c r="BMG22" s="46"/>
      <c r="BMH22" s="46"/>
      <c r="BMI22" s="46"/>
      <c r="BMJ22" s="46"/>
      <c r="BMK22" s="46"/>
      <c r="BML22" s="46"/>
      <c r="BMM22" s="46"/>
      <c r="BMN22" s="46"/>
      <c r="BMO22" s="46"/>
      <c r="BMP22" s="46"/>
      <c r="BMQ22" s="46"/>
      <c r="BMR22" s="46"/>
      <c r="BMS22" s="46"/>
      <c r="BMT22" s="46"/>
      <c r="BMU22" s="46"/>
      <c r="BMV22" s="46"/>
      <c r="BMW22" s="46"/>
      <c r="BMX22" s="46"/>
      <c r="BMY22" s="46"/>
      <c r="BMZ22" s="46"/>
      <c r="BNA22" s="46"/>
      <c r="BNB22" s="46"/>
      <c r="BNC22" s="46"/>
      <c r="BND22" s="46"/>
      <c r="BNE22" s="46"/>
      <c r="BNF22" s="46"/>
      <c r="BNG22" s="46"/>
      <c r="BNH22" s="46"/>
      <c r="BNI22" s="46"/>
      <c r="BNJ22" s="46"/>
      <c r="BNK22" s="46"/>
      <c r="BNL22" s="46"/>
      <c r="BNM22" s="46"/>
      <c r="BNN22" s="46"/>
      <c r="BNO22" s="46"/>
      <c r="BNP22" s="46"/>
      <c r="BNQ22" s="46"/>
      <c r="BNR22" s="46"/>
      <c r="BNS22" s="46"/>
      <c r="BNT22" s="46"/>
      <c r="BNU22" s="46"/>
      <c r="BNV22" s="46"/>
      <c r="BNW22" s="46"/>
      <c r="BNX22" s="46"/>
      <c r="BNY22" s="46"/>
      <c r="BNZ22" s="46"/>
      <c r="BOA22" s="46"/>
      <c r="BOB22" s="46"/>
      <c r="BOC22" s="46"/>
      <c r="BOD22" s="46"/>
      <c r="BOE22" s="46"/>
      <c r="BOF22" s="46"/>
      <c r="BOG22" s="46"/>
      <c r="BOH22" s="46"/>
      <c r="BOI22" s="46"/>
      <c r="BOJ22" s="46"/>
      <c r="BOK22" s="46"/>
      <c r="BOL22" s="46"/>
      <c r="BOM22" s="46"/>
      <c r="BON22" s="46"/>
      <c r="BOO22" s="46"/>
      <c r="BOP22" s="46"/>
      <c r="BOQ22" s="46"/>
      <c r="BOR22" s="46"/>
      <c r="BOS22" s="46"/>
      <c r="BOT22" s="46"/>
      <c r="BOU22" s="46"/>
      <c r="BOV22" s="46"/>
      <c r="BOW22" s="46"/>
      <c r="BOX22" s="46"/>
      <c r="BOY22" s="46"/>
      <c r="BOZ22" s="46"/>
      <c r="BPA22" s="46"/>
      <c r="BPB22" s="46"/>
      <c r="BPC22" s="46"/>
      <c r="BPD22" s="46"/>
      <c r="BPE22" s="46"/>
      <c r="BPF22" s="46"/>
      <c r="BPG22" s="46"/>
      <c r="BPH22" s="46"/>
      <c r="BPI22" s="46"/>
      <c r="BPJ22" s="46"/>
      <c r="BPK22" s="46"/>
      <c r="BPL22" s="46"/>
      <c r="BPM22" s="46"/>
      <c r="BPN22" s="46"/>
      <c r="BPO22" s="46"/>
      <c r="BPP22" s="46"/>
      <c r="BPQ22" s="46"/>
      <c r="BPR22" s="46"/>
      <c r="BPS22" s="46"/>
      <c r="BPT22" s="46"/>
      <c r="BPU22" s="46"/>
      <c r="BPV22" s="46"/>
      <c r="BPW22" s="46"/>
      <c r="BPX22" s="46"/>
      <c r="BPY22" s="46"/>
      <c r="BPZ22" s="46"/>
      <c r="BQA22" s="46"/>
      <c r="BQB22" s="46"/>
      <c r="BQC22" s="46"/>
      <c r="BQD22" s="46"/>
      <c r="BQE22" s="46"/>
      <c r="BQF22" s="46"/>
      <c r="BQG22" s="46"/>
      <c r="BQH22" s="46"/>
      <c r="BQI22" s="46"/>
      <c r="BQJ22" s="46"/>
      <c r="BQK22" s="46"/>
      <c r="BQL22" s="46"/>
      <c r="BQM22" s="46"/>
      <c r="BQN22" s="46"/>
      <c r="BQO22" s="46"/>
      <c r="BQP22" s="46"/>
      <c r="BQQ22" s="46"/>
      <c r="BQR22" s="46"/>
      <c r="BQS22" s="46"/>
      <c r="BQT22" s="46"/>
      <c r="BQU22" s="46"/>
      <c r="BQV22" s="46"/>
      <c r="BQW22" s="46"/>
      <c r="BQX22" s="46"/>
      <c r="BQY22" s="46"/>
      <c r="BQZ22" s="46"/>
      <c r="BRA22" s="46"/>
      <c r="BRB22" s="46"/>
      <c r="BRC22" s="46"/>
      <c r="BRD22" s="46"/>
      <c r="BRE22" s="46"/>
      <c r="BRF22" s="46"/>
      <c r="BRG22" s="46"/>
      <c r="BRH22" s="46"/>
      <c r="BRI22" s="46"/>
      <c r="BRJ22" s="46"/>
      <c r="BRK22" s="46"/>
      <c r="BRL22" s="46"/>
      <c r="BRM22" s="46"/>
      <c r="BRN22" s="46"/>
      <c r="BRO22" s="46"/>
      <c r="BRP22" s="46"/>
      <c r="BRQ22" s="46"/>
      <c r="BRR22" s="46"/>
      <c r="BRS22" s="46"/>
      <c r="BRT22" s="46"/>
      <c r="BRU22" s="46"/>
      <c r="BRV22" s="46"/>
      <c r="BRW22" s="46"/>
      <c r="BRX22" s="46"/>
      <c r="BRY22" s="46"/>
      <c r="BRZ22" s="46"/>
      <c r="BSA22" s="46"/>
      <c r="BSB22" s="46"/>
      <c r="BSC22" s="46"/>
      <c r="BSD22" s="46"/>
      <c r="BSE22" s="46"/>
      <c r="BSF22" s="46"/>
      <c r="BSG22" s="46"/>
      <c r="BSH22" s="46"/>
      <c r="BSI22" s="46"/>
      <c r="BSJ22" s="46"/>
      <c r="BSK22" s="46"/>
      <c r="BSL22" s="46"/>
      <c r="BSM22" s="46"/>
      <c r="BSN22" s="46"/>
      <c r="BSO22" s="46"/>
      <c r="BSP22" s="46"/>
      <c r="BSQ22" s="46"/>
      <c r="BSR22" s="46"/>
      <c r="BSS22" s="46"/>
      <c r="BST22" s="46"/>
      <c r="BSU22" s="46"/>
      <c r="BSV22" s="46"/>
      <c r="BSW22" s="46"/>
      <c r="BSX22" s="46"/>
      <c r="BSY22" s="46"/>
      <c r="BSZ22" s="46"/>
      <c r="BTA22" s="46"/>
      <c r="BTB22" s="46"/>
      <c r="BTC22" s="46"/>
      <c r="BTD22" s="46"/>
      <c r="BTE22" s="46"/>
      <c r="BTF22" s="46"/>
      <c r="BTG22" s="46"/>
      <c r="BTH22" s="46"/>
      <c r="BTI22" s="46"/>
      <c r="BTJ22" s="46"/>
      <c r="BTK22" s="46"/>
      <c r="BTL22" s="46"/>
      <c r="BTM22" s="46"/>
      <c r="BTN22" s="46"/>
      <c r="BTO22" s="46"/>
      <c r="BTP22" s="46"/>
      <c r="BTQ22" s="46"/>
      <c r="BTR22" s="46"/>
      <c r="BTS22" s="46"/>
      <c r="BTT22" s="46"/>
      <c r="BTU22" s="46"/>
      <c r="BTV22" s="46"/>
      <c r="BTW22" s="46"/>
      <c r="BTX22" s="46"/>
      <c r="BTY22" s="46"/>
      <c r="BTZ22" s="46"/>
      <c r="BUA22" s="46"/>
      <c r="BUB22" s="46"/>
      <c r="BUC22" s="46"/>
      <c r="BUD22" s="46"/>
      <c r="BUE22" s="46"/>
      <c r="BUF22" s="46"/>
      <c r="BUG22" s="46"/>
      <c r="BUH22" s="46"/>
      <c r="BUI22" s="46"/>
      <c r="BUJ22" s="46"/>
      <c r="BUK22" s="46"/>
      <c r="BUL22" s="46"/>
      <c r="BUM22" s="46"/>
      <c r="BUN22" s="46"/>
      <c r="BUO22" s="46"/>
      <c r="BUP22" s="46"/>
      <c r="BUQ22" s="46"/>
      <c r="BUR22" s="46"/>
      <c r="BUS22" s="46"/>
      <c r="BUT22" s="46"/>
      <c r="BUU22" s="46"/>
      <c r="BUV22" s="46"/>
      <c r="BUW22" s="46"/>
      <c r="BUX22" s="46"/>
      <c r="BUY22" s="46"/>
      <c r="BUZ22" s="46"/>
      <c r="BVA22" s="46"/>
      <c r="BVB22" s="46"/>
      <c r="BVC22" s="46"/>
      <c r="BVD22" s="46"/>
      <c r="BVE22" s="46"/>
      <c r="BVF22" s="46"/>
      <c r="BVG22" s="46"/>
      <c r="BVH22" s="46"/>
      <c r="BVI22" s="46"/>
      <c r="BVJ22" s="46"/>
      <c r="BVK22" s="46"/>
      <c r="BVL22" s="46"/>
      <c r="BVM22" s="46"/>
      <c r="BVN22" s="46"/>
      <c r="BVO22" s="46"/>
      <c r="BVP22" s="46"/>
      <c r="BVQ22" s="46"/>
      <c r="BVR22" s="46"/>
      <c r="BVS22" s="46"/>
      <c r="BVT22" s="46"/>
      <c r="BVU22" s="46"/>
      <c r="BVV22" s="46"/>
      <c r="BVW22" s="46"/>
      <c r="BVX22" s="46"/>
      <c r="BVY22" s="46"/>
      <c r="BVZ22" s="46"/>
      <c r="BWA22" s="46"/>
      <c r="BWB22" s="46"/>
      <c r="BWC22" s="46"/>
      <c r="BWD22" s="46"/>
      <c r="BWE22" s="46"/>
      <c r="BWF22" s="46"/>
      <c r="BWG22" s="46"/>
      <c r="BWH22" s="46"/>
      <c r="BWI22" s="46"/>
      <c r="BWJ22" s="46"/>
      <c r="BWK22" s="46"/>
      <c r="BWL22" s="46"/>
      <c r="BWM22" s="46"/>
      <c r="BWN22" s="46"/>
      <c r="BWO22" s="46"/>
      <c r="BWP22" s="46"/>
      <c r="BWQ22" s="46"/>
      <c r="BWR22" s="46"/>
      <c r="BWS22" s="46"/>
      <c r="BWT22" s="46"/>
      <c r="BWU22" s="46"/>
      <c r="BWV22" s="46"/>
      <c r="BWW22" s="46"/>
      <c r="BWX22" s="46"/>
      <c r="BWY22" s="46"/>
      <c r="BWZ22" s="46"/>
      <c r="BXA22" s="46"/>
      <c r="BXB22" s="46"/>
      <c r="BXC22" s="46"/>
      <c r="BXD22" s="46"/>
      <c r="BXE22" s="46"/>
      <c r="BXF22" s="46"/>
      <c r="BXG22" s="46"/>
      <c r="BXH22" s="46"/>
      <c r="BXI22" s="46"/>
      <c r="BXJ22" s="46"/>
      <c r="BXK22" s="46"/>
      <c r="BXL22" s="46"/>
      <c r="BXM22" s="46"/>
      <c r="BXN22" s="46"/>
      <c r="BXO22" s="46"/>
      <c r="BXP22" s="46"/>
      <c r="BXQ22" s="46"/>
      <c r="BXR22" s="46"/>
      <c r="BXS22" s="46"/>
      <c r="BXT22" s="46"/>
      <c r="BXU22" s="46"/>
      <c r="BXV22" s="46"/>
      <c r="BXW22" s="46"/>
      <c r="BXX22" s="46"/>
      <c r="BXY22" s="46"/>
      <c r="BXZ22" s="46"/>
      <c r="BYA22" s="46"/>
      <c r="BYB22" s="46"/>
      <c r="BYC22" s="46"/>
      <c r="BYD22" s="46"/>
      <c r="BYE22" s="46"/>
      <c r="BYF22" s="46"/>
      <c r="BYG22" s="46"/>
      <c r="BYH22" s="46"/>
      <c r="BYI22" s="46"/>
      <c r="BYJ22" s="46"/>
      <c r="BYK22" s="46"/>
      <c r="BYL22" s="46"/>
      <c r="BYM22" s="46"/>
      <c r="BYN22" s="46"/>
      <c r="BYO22" s="46"/>
      <c r="BYP22" s="46"/>
      <c r="BYQ22" s="46"/>
      <c r="BYR22" s="46"/>
      <c r="BYS22" s="46"/>
      <c r="BYT22" s="46"/>
      <c r="BYU22" s="46"/>
      <c r="BYV22" s="46"/>
      <c r="BYW22" s="46"/>
      <c r="BYX22" s="46"/>
      <c r="BYY22" s="46"/>
      <c r="BYZ22" s="46"/>
      <c r="BZA22" s="46"/>
      <c r="BZB22" s="46"/>
      <c r="BZC22" s="46"/>
      <c r="BZD22" s="46"/>
      <c r="BZE22" s="46"/>
      <c r="BZF22" s="46"/>
      <c r="BZG22" s="46"/>
      <c r="BZH22" s="46"/>
      <c r="BZI22" s="46"/>
      <c r="BZJ22" s="46"/>
      <c r="BZK22" s="46"/>
      <c r="BZL22" s="46"/>
      <c r="BZM22" s="46"/>
      <c r="BZN22" s="46"/>
      <c r="BZO22" s="46"/>
      <c r="BZP22" s="46"/>
      <c r="BZQ22" s="46"/>
      <c r="BZR22" s="46"/>
      <c r="BZS22" s="46"/>
      <c r="BZT22" s="46"/>
      <c r="BZU22" s="46"/>
      <c r="BZV22" s="46"/>
      <c r="BZW22" s="46"/>
      <c r="BZX22" s="46"/>
      <c r="BZY22" s="46"/>
      <c r="BZZ22" s="46"/>
      <c r="CAA22" s="46"/>
      <c r="CAB22" s="46"/>
      <c r="CAC22" s="46"/>
      <c r="CAD22" s="46"/>
      <c r="CAE22" s="46"/>
      <c r="CAF22" s="46"/>
      <c r="CAG22" s="46"/>
      <c r="CAH22" s="46"/>
      <c r="CAI22" s="46"/>
      <c r="CAJ22" s="46"/>
      <c r="CAK22" s="46"/>
      <c r="CAL22" s="46"/>
      <c r="CAM22" s="46"/>
      <c r="CAN22" s="46"/>
      <c r="CAO22" s="46"/>
      <c r="CAP22" s="46"/>
      <c r="CAQ22" s="46"/>
      <c r="CAR22" s="46"/>
      <c r="CAS22" s="46"/>
      <c r="CAT22" s="46"/>
      <c r="CAU22" s="46"/>
      <c r="CAV22" s="46"/>
      <c r="CAW22" s="46"/>
      <c r="CAX22" s="46"/>
      <c r="CAY22" s="46"/>
      <c r="CAZ22" s="46"/>
      <c r="CBA22" s="46"/>
      <c r="CBB22" s="46"/>
      <c r="CBC22" s="46"/>
      <c r="CBD22" s="46"/>
      <c r="CBE22" s="46"/>
      <c r="CBF22" s="46"/>
      <c r="CBG22" s="46"/>
      <c r="CBH22" s="46"/>
      <c r="CBI22" s="46"/>
      <c r="CBJ22" s="46"/>
      <c r="CBK22" s="46"/>
      <c r="CBL22" s="46"/>
      <c r="CBM22" s="46"/>
      <c r="CBN22" s="46"/>
      <c r="CBO22" s="46"/>
      <c r="CBP22" s="46"/>
      <c r="CBQ22" s="46"/>
      <c r="CBR22" s="46"/>
      <c r="CBS22" s="46"/>
      <c r="CBT22" s="46"/>
      <c r="CBU22" s="46"/>
      <c r="CBV22" s="46"/>
      <c r="CBW22" s="46"/>
      <c r="CBX22" s="46"/>
      <c r="CBY22" s="46"/>
      <c r="CBZ22" s="46"/>
      <c r="CCA22" s="46"/>
      <c r="CCB22" s="46"/>
      <c r="CCC22" s="46"/>
      <c r="CCD22" s="46"/>
      <c r="CCE22" s="46"/>
      <c r="CCF22" s="46"/>
      <c r="CCG22" s="46"/>
      <c r="CCH22" s="46"/>
      <c r="CCI22" s="46"/>
      <c r="CCJ22" s="46"/>
      <c r="CCK22" s="46"/>
      <c r="CCL22" s="46"/>
      <c r="CCM22" s="46"/>
      <c r="CCN22" s="46"/>
      <c r="CCO22" s="46"/>
      <c r="CCP22" s="46"/>
      <c r="CCQ22" s="46"/>
      <c r="CCR22" s="46"/>
      <c r="CCS22" s="46"/>
      <c r="CCT22" s="46"/>
      <c r="CCU22" s="46"/>
      <c r="CCV22" s="46"/>
      <c r="CCW22" s="46"/>
      <c r="CCX22" s="46"/>
      <c r="CCY22" s="46"/>
      <c r="CCZ22" s="46"/>
      <c r="CDA22" s="46"/>
      <c r="CDB22" s="46"/>
      <c r="CDC22" s="46"/>
      <c r="CDD22" s="46"/>
      <c r="CDE22" s="46"/>
      <c r="CDF22" s="46"/>
      <c r="CDG22" s="46"/>
      <c r="CDH22" s="46"/>
      <c r="CDI22" s="46"/>
      <c r="CDJ22" s="46"/>
      <c r="CDK22" s="46"/>
      <c r="CDL22" s="46"/>
      <c r="CDM22" s="46"/>
      <c r="CDN22" s="46"/>
      <c r="CDO22" s="46"/>
      <c r="CDP22" s="46"/>
      <c r="CDQ22" s="46"/>
      <c r="CDR22" s="46"/>
      <c r="CDS22" s="46"/>
      <c r="CDT22" s="46"/>
      <c r="CDU22" s="46"/>
      <c r="CDV22" s="46"/>
      <c r="CDW22" s="46"/>
      <c r="CDX22" s="46"/>
      <c r="CDY22" s="46"/>
      <c r="CDZ22" s="46"/>
      <c r="CEA22" s="46"/>
      <c r="CEB22" s="46"/>
      <c r="CEC22" s="46"/>
      <c r="CED22" s="46"/>
      <c r="CEE22" s="46"/>
      <c r="CEF22" s="46"/>
      <c r="CEG22" s="46"/>
      <c r="CEH22" s="46"/>
      <c r="CEI22" s="46"/>
      <c r="CEJ22" s="46"/>
      <c r="CEK22" s="46"/>
      <c r="CEL22" s="46"/>
      <c r="CEM22" s="46"/>
      <c r="CEN22" s="46"/>
      <c r="CEO22" s="46"/>
      <c r="CEP22" s="46"/>
      <c r="CEQ22" s="46"/>
      <c r="CER22" s="46"/>
      <c r="CES22" s="46"/>
      <c r="CET22" s="46"/>
      <c r="CEU22" s="46"/>
      <c r="CEV22" s="46"/>
      <c r="CEW22" s="46"/>
      <c r="CEX22" s="46"/>
      <c r="CEY22" s="46"/>
      <c r="CEZ22" s="46"/>
      <c r="CFA22" s="46"/>
      <c r="CFB22" s="46"/>
      <c r="CFC22" s="46"/>
      <c r="CFD22" s="46"/>
      <c r="CFE22" s="46"/>
      <c r="CFF22" s="46"/>
      <c r="CFG22" s="46"/>
      <c r="CFH22" s="46"/>
      <c r="CFI22" s="46"/>
      <c r="CFJ22" s="46"/>
      <c r="CFK22" s="46"/>
      <c r="CFL22" s="46"/>
      <c r="CFM22" s="46"/>
      <c r="CFN22" s="46"/>
      <c r="CFO22" s="46"/>
      <c r="CFP22" s="46"/>
      <c r="CFQ22" s="46"/>
      <c r="CFR22" s="46"/>
      <c r="CFS22" s="46"/>
      <c r="CFT22" s="46"/>
      <c r="CFU22" s="46"/>
      <c r="CFV22" s="46"/>
      <c r="CFW22" s="46"/>
      <c r="CFX22" s="46"/>
      <c r="CFY22" s="46"/>
      <c r="CFZ22" s="46"/>
      <c r="CGA22" s="46"/>
      <c r="CGB22" s="46"/>
      <c r="CGC22" s="46"/>
      <c r="CGD22" s="46"/>
      <c r="CGE22" s="46"/>
      <c r="CGF22" s="46"/>
      <c r="CGG22" s="46"/>
      <c r="CGH22" s="46"/>
      <c r="CGI22" s="46"/>
      <c r="CGJ22" s="46"/>
      <c r="CGK22" s="46"/>
      <c r="CGL22" s="46"/>
      <c r="CGM22" s="46"/>
      <c r="CGN22" s="46"/>
      <c r="CGO22" s="46"/>
      <c r="CGP22" s="46"/>
      <c r="CGQ22" s="46"/>
      <c r="CGR22" s="46"/>
      <c r="CGS22" s="46"/>
      <c r="CGT22" s="46"/>
      <c r="CGU22" s="46"/>
      <c r="CGV22" s="46"/>
      <c r="CGW22" s="46"/>
      <c r="CGX22" s="46"/>
      <c r="CGY22" s="46"/>
      <c r="CGZ22" s="46"/>
      <c r="CHA22" s="46"/>
      <c r="CHB22" s="46"/>
      <c r="CHC22" s="46"/>
      <c r="CHD22" s="46"/>
      <c r="CHE22" s="46"/>
      <c r="CHF22" s="46"/>
      <c r="CHG22" s="46"/>
      <c r="CHH22" s="46"/>
      <c r="CHI22" s="46"/>
      <c r="CHJ22" s="46"/>
      <c r="CHK22" s="46"/>
      <c r="CHL22" s="46"/>
      <c r="CHM22" s="46"/>
      <c r="CHN22" s="46"/>
      <c r="CHO22" s="46"/>
      <c r="CHP22" s="46"/>
      <c r="CHQ22" s="46"/>
      <c r="CHR22" s="46"/>
      <c r="CHS22" s="46"/>
      <c r="CHT22" s="46"/>
      <c r="CHU22" s="46"/>
      <c r="CHV22" s="46"/>
      <c r="CHW22" s="46"/>
      <c r="CHX22" s="46"/>
      <c r="CHY22" s="46"/>
      <c r="CHZ22" s="46"/>
      <c r="CIA22" s="46"/>
      <c r="CIB22" s="46"/>
      <c r="CIC22" s="46"/>
      <c r="CID22" s="46"/>
      <c r="CIE22" s="46"/>
      <c r="CIF22" s="46"/>
      <c r="CIG22" s="46"/>
      <c r="CIH22" s="46"/>
      <c r="CII22" s="46"/>
      <c r="CIJ22" s="46"/>
      <c r="CIK22" s="46"/>
      <c r="CIL22" s="46"/>
      <c r="CIM22" s="46"/>
      <c r="CIN22" s="46"/>
      <c r="CIO22" s="46"/>
      <c r="CIP22" s="46"/>
      <c r="CIQ22" s="46"/>
      <c r="CIR22" s="46"/>
      <c r="CIS22" s="46"/>
      <c r="CIT22" s="46"/>
      <c r="CIU22" s="46"/>
      <c r="CIV22" s="46"/>
      <c r="CIW22" s="46"/>
      <c r="CIX22" s="46"/>
      <c r="CIY22" s="46"/>
      <c r="CIZ22" s="46"/>
      <c r="CJA22" s="46"/>
      <c r="CJB22" s="46"/>
      <c r="CJC22" s="46"/>
      <c r="CJD22" s="46"/>
      <c r="CJE22" s="46"/>
      <c r="CJF22" s="46"/>
      <c r="CJG22" s="46"/>
      <c r="CJH22" s="46"/>
      <c r="CJI22" s="46"/>
      <c r="CJJ22" s="46"/>
      <c r="CJK22" s="46"/>
      <c r="CJL22" s="46"/>
      <c r="CJM22" s="46"/>
      <c r="CJN22" s="46"/>
      <c r="CJO22" s="46"/>
      <c r="CJP22" s="46"/>
      <c r="CJQ22" s="46"/>
      <c r="CJR22" s="46"/>
      <c r="CJS22" s="46"/>
      <c r="CJT22" s="46"/>
      <c r="CJU22" s="46"/>
      <c r="CJV22" s="46"/>
      <c r="CJW22" s="46"/>
      <c r="CJX22" s="46"/>
      <c r="CJY22" s="46"/>
      <c r="CJZ22" s="46"/>
      <c r="CKA22" s="46"/>
      <c r="CKB22" s="46"/>
      <c r="CKC22" s="46"/>
      <c r="CKD22" s="46"/>
      <c r="CKE22" s="46"/>
    </row>
    <row r="23" s="47" customFormat="1" ht="18.75" spans="1:2319">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c r="JV23" s="46"/>
      <c r="JW23" s="46"/>
      <c r="JX23" s="46"/>
      <c r="JY23" s="46"/>
      <c r="JZ23" s="46"/>
      <c r="KA23" s="46"/>
      <c r="KB23" s="46"/>
      <c r="KC23" s="46"/>
      <c r="KD23" s="46"/>
      <c r="KE23" s="46"/>
      <c r="KF23" s="46"/>
      <c r="KG23" s="46"/>
      <c r="KH23" s="46"/>
      <c r="KI23" s="46"/>
      <c r="KJ23" s="46"/>
      <c r="KK23" s="46"/>
      <c r="KL23" s="46"/>
      <c r="KM23" s="46"/>
      <c r="KN23" s="46"/>
      <c r="KO23" s="46"/>
      <c r="KP23" s="46"/>
      <c r="KQ23" s="46"/>
      <c r="KR23" s="46"/>
      <c r="KS23" s="46"/>
      <c r="KT23" s="46"/>
      <c r="KU23" s="46"/>
      <c r="KV23" s="46"/>
      <c r="KW23" s="46"/>
      <c r="KX23" s="46"/>
      <c r="KY23" s="46"/>
      <c r="KZ23" s="46"/>
      <c r="LA23" s="46"/>
      <c r="LB23" s="46"/>
      <c r="LC23" s="46"/>
      <c r="LD23" s="46"/>
      <c r="LE23" s="46"/>
      <c r="LF23" s="46"/>
      <c r="LG23" s="46"/>
      <c r="LH23" s="46"/>
      <c r="LI23" s="46"/>
      <c r="LJ23" s="46"/>
      <c r="LK23" s="46"/>
      <c r="LL23" s="46"/>
      <c r="LM23" s="46"/>
      <c r="LN23" s="46"/>
      <c r="LO23" s="46"/>
      <c r="LP23" s="46"/>
      <c r="LQ23" s="46"/>
      <c r="LR23" s="46"/>
      <c r="LS23" s="46"/>
      <c r="LT23" s="46"/>
      <c r="LU23" s="46"/>
      <c r="LV23" s="46"/>
      <c r="LW23" s="46"/>
      <c r="LX23" s="46"/>
      <c r="LY23" s="46"/>
      <c r="LZ23" s="46"/>
      <c r="MA23" s="46"/>
      <c r="MB23" s="46"/>
      <c r="MC23" s="46"/>
      <c r="MD23" s="46"/>
      <c r="ME23" s="46"/>
      <c r="MF23" s="46"/>
      <c r="MG23" s="46"/>
      <c r="MH23" s="46"/>
      <c r="MI23" s="46"/>
      <c r="MJ23" s="46"/>
      <c r="MK23" s="46"/>
      <c r="ML23" s="46"/>
      <c r="MM23" s="46"/>
      <c r="MN23" s="46"/>
      <c r="MO23" s="46"/>
      <c r="MP23" s="46"/>
      <c r="MQ23" s="46"/>
      <c r="MR23" s="46"/>
      <c r="MS23" s="46"/>
      <c r="MT23" s="46"/>
      <c r="MU23" s="46"/>
      <c r="MV23" s="46"/>
      <c r="MW23" s="46"/>
      <c r="MX23" s="46"/>
      <c r="MY23" s="46"/>
      <c r="MZ23" s="46"/>
      <c r="NA23" s="46"/>
      <c r="NB23" s="46"/>
      <c r="NC23" s="46"/>
      <c r="ND23" s="46"/>
      <c r="NE23" s="46"/>
      <c r="NF23" s="46"/>
      <c r="NG23" s="46"/>
      <c r="NH23" s="46"/>
      <c r="NI23" s="46"/>
      <c r="NJ23" s="46"/>
      <c r="NK23" s="46"/>
      <c r="NL23" s="46"/>
      <c r="NM23" s="46"/>
      <c r="NN23" s="46"/>
      <c r="NO23" s="46"/>
      <c r="NP23" s="46"/>
      <c r="NQ23" s="46"/>
      <c r="NR23" s="46"/>
      <c r="NS23" s="46"/>
      <c r="NT23" s="46"/>
      <c r="NU23" s="46"/>
      <c r="NV23" s="46"/>
      <c r="NW23" s="46"/>
      <c r="NX23" s="46"/>
      <c r="NY23" s="46"/>
      <c r="NZ23" s="46"/>
      <c r="OA23" s="46"/>
      <c r="OB23" s="46"/>
      <c r="OC23" s="46"/>
      <c r="OD23" s="46"/>
      <c r="OE23" s="46"/>
      <c r="OF23" s="46"/>
      <c r="OG23" s="46"/>
      <c r="OH23" s="46"/>
      <c r="OI23" s="46"/>
      <c r="OJ23" s="46"/>
      <c r="OK23" s="46"/>
      <c r="OL23" s="46"/>
      <c r="OM23" s="46"/>
      <c r="ON23" s="46"/>
      <c r="OO23" s="46"/>
      <c r="OP23" s="46"/>
      <c r="OQ23" s="46"/>
      <c r="OR23" s="46"/>
      <c r="OS23" s="46"/>
      <c r="OT23" s="46"/>
      <c r="OU23" s="46"/>
      <c r="OV23" s="46"/>
      <c r="OW23" s="46"/>
      <c r="OX23" s="46"/>
      <c r="OY23" s="46"/>
      <c r="OZ23" s="46"/>
      <c r="PA23" s="46"/>
      <c r="PB23" s="46"/>
      <c r="PC23" s="46"/>
      <c r="PD23" s="46"/>
      <c r="PE23" s="46"/>
      <c r="PF23" s="46"/>
      <c r="PG23" s="46"/>
      <c r="PH23" s="46"/>
      <c r="PI23" s="46"/>
      <c r="PJ23" s="46"/>
      <c r="PK23" s="46"/>
      <c r="PL23" s="46"/>
      <c r="PM23" s="46"/>
      <c r="PN23" s="46"/>
      <c r="PO23" s="46"/>
      <c r="PP23" s="46"/>
      <c r="PQ23" s="46"/>
      <c r="PR23" s="46"/>
      <c r="PS23" s="46"/>
      <c r="PT23" s="46"/>
      <c r="PU23" s="46"/>
      <c r="PV23" s="46"/>
      <c r="PW23" s="46"/>
      <c r="PX23" s="46"/>
      <c r="PY23" s="46"/>
      <c r="PZ23" s="46"/>
      <c r="QA23" s="46"/>
      <c r="QB23" s="46"/>
      <c r="QC23" s="46"/>
      <c r="QD23" s="46"/>
      <c r="QE23" s="46"/>
      <c r="QF23" s="46"/>
      <c r="QG23" s="46"/>
      <c r="QH23" s="46"/>
      <c r="QI23" s="46"/>
      <c r="QJ23" s="46"/>
      <c r="QK23" s="46"/>
      <c r="QL23" s="46"/>
      <c r="QM23" s="46"/>
      <c r="QN23" s="46"/>
      <c r="QO23" s="46"/>
      <c r="QP23" s="46"/>
      <c r="QQ23" s="46"/>
      <c r="QR23" s="46"/>
      <c r="QS23" s="46"/>
      <c r="QT23" s="46"/>
      <c r="QU23" s="46"/>
      <c r="QV23" s="46"/>
      <c r="QW23" s="46"/>
      <c r="QX23" s="46"/>
      <c r="QY23" s="46"/>
      <c r="QZ23" s="46"/>
      <c r="RA23" s="46"/>
      <c r="RB23" s="46"/>
      <c r="RC23" s="46"/>
      <c r="RD23" s="46"/>
      <c r="RE23" s="46"/>
      <c r="RF23" s="46"/>
      <c r="RG23" s="46"/>
      <c r="RH23" s="46"/>
      <c r="RI23" s="46"/>
      <c r="RJ23" s="46"/>
      <c r="RK23" s="46"/>
      <c r="RL23" s="46"/>
      <c r="RM23" s="46"/>
      <c r="RN23" s="46"/>
      <c r="RO23" s="46"/>
      <c r="RP23" s="46"/>
      <c r="RQ23" s="46"/>
      <c r="RR23" s="46"/>
      <c r="RS23" s="46"/>
      <c r="RT23" s="46"/>
      <c r="RU23" s="46"/>
      <c r="RV23" s="46"/>
      <c r="RW23" s="46"/>
      <c r="RX23" s="46"/>
      <c r="RY23" s="46"/>
      <c r="RZ23" s="46"/>
      <c r="SA23" s="46"/>
      <c r="SB23" s="46"/>
      <c r="SC23" s="46"/>
      <c r="SD23" s="46"/>
      <c r="SE23" s="46"/>
      <c r="SF23" s="46"/>
      <c r="SG23" s="46"/>
      <c r="SH23" s="46"/>
      <c r="SI23" s="46"/>
      <c r="SJ23" s="46"/>
      <c r="SK23" s="46"/>
      <c r="SL23" s="46"/>
      <c r="SM23" s="46"/>
      <c r="SN23" s="46"/>
      <c r="SO23" s="46"/>
      <c r="SP23" s="46"/>
      <c r="SQ23" s="46"/>
      <c r="SR23" s="46"/>
      <c r="SS23" s="46"/>
      <c r="ST23" s="46"/>
      <c r="SU23" s="46"/>
      <c r="SV23" s="46"/>
      <c r="SW23" s="46"/>
      <c r="SX23" s="46"/>
      <c r="SY23" s="46"/>
      <c r="SZ23" s="46"/>
      <c r="TA23" s="46"/>
      <c r="TB23" s="46"/>
      <c r="TC23" s="46"/>
      <c r="TD23" s="46"/>
      <c r="TE23" s="46"/>
      <c r="TF23" s="46"/>
      <c r="TG23" s="46"/>
      <c r="TH23" s="46"/>
      <c r="TI23" s="46"/>
      <c r="TJ23" s="46"/>
      <c r="TK23" s="46"/>
      <c r="TL23" s="46"/>
      <c r="TM23" s="46"/>
      <c r="TN23" s="46"/>
      <c r="TO23" s="46"/>
      <c r="TP23" s="46"/>
      <c r="TQ23" s="46"/>
      <c r="TR23" s="46"/>
      <c r="TS23" s="46"/>
      <c r="TT23" s="46"/>
      <c r="TU23" s="46"/>
      <c r="TV23" s="46"/>
      <c r="TW23" s="46"/>
      <c r="TX23" s="46"/>
      <c r="TY23" s="46"/>
      <c r="TZ23" s="46"/>
      <c r="UA23" s="46"/>
      <c r="UB23" s="46"/>
      <c r="UC23" s="46"/>
      <c r="UD23" s="46"/>
      <c r="UE23" s="46"/>
      <c r="UF23" s="46"/>
      <c r="UG23" s="46"/>
      <c r="UH23" s="46"/>
      <c r="UI23" s="46"/>
      <c r="UJ23" s="46"/>
      <c r="UK23" s="46"/>
      <c r="UL23" s="46"/>
      <c r="UM23" s="46"/>
      <c r="UN23" s="46"/>
      <c r="UO23" s="46"/>
      <c r="UP23" s="46"/>
      <c r="UQ23" s="46"/>
      <c r="UR23" s="46"/>
      <c r="US23" s="46"/>
      <c r="UT23" s="46"/>
      <c r="UU23" s="46"/>
      <c r="UV23" s="46"/>
      <c r="UW23" s="46"/>
      <c r="UX23" s="46"/>
      <c r="UY23" s="46"/>
      <c r="UZ23" s="46"/>
      <c r="VA23" s="46"/>
      <c r="VB23" s="46"/>
      <c r="VC23" s="46"/>
      <c r="VD23" s="46"/>
      <c r="VE23" s="46"/>
      <c r="VF23" s="46"/>
      <c r="VG23" s="46"/>
      <c r="VH23" s="46"/>
      <c r="VI23" s="46"/>
      <c r="VJ23" s="46"/>
      <c r="VK23" s="46"/>
      <c r="VL23" s="46"/>
      <c r="VM23" s="46"/>
      <c r="VN23" s="46"/>
      <c r="VO23" s="46"/>
      <c r="VP23" s="46"/>
      <c r="VQ23" s="46"/>
      <c r="VR23" s="46"/>
      <c r="VS23" s="46"/>
      <c r="VT23" s="46"/>
      <c r="VU23" s="46"/>
      <c r="VV23" s="46"/>
      <c r="VW23" s="46"/>
      <c r="VX23" s="46"/>
      <c r="VY23" s="46"/>
      <c r="VZ23" s="46"/>
      <c r="WA23" s="46"/>
      <c r="WB23" s="46"/>
      <c r="WC23" s="46"/>
      <c r="WD23" s="46"/>
      <c r="WE23" s="46"/>
      <c r="WF23" s="46"/>
      <c r="WG23" s="46"/>
      <c r="WH23" s="46"/>
      <c r="WI23" s="46"/>
      <c r="WJ23" s="46"/>
      <c r="WK23" s="46"/>
      <c r="WL23" s="46"/>
      <c r="WM23" s="46"/>
      <c r="WN23" s="46"/>
      <c r="WO23" s="46"/>
      <c r="WP23" s="46"/>
      <c r="WQ23" s="46"/>
      <c r="WR23" s="46"/>
      <c r="WS23" s="46"/>
      <c r="WT23" s="46"/>
      <c r="WU23" s="46"/>
      <c r="WV23" s="46"/>
      <c r="WW23" s="46"/>
      <c r="WX23" s="46"/>
      <c r="WY23" s="46"/>
      <c r="WZ23" s="46"/>
      <c r="XA23" s="46"/>
      <c r="XB23" s="46"/>
      <c r="XC23" s="46"/>
      <c r="XD23" s="46"/>
      <c r="XE23" s="46"/>
      <c r="XF23" s="46"/>
      <c r="XG23" s="46"/>
      <c r="XH23" s="46"/>
      <c r="XI23" s="46"/>
      <c r="XJ23" s="46"/>
      <c r="XK23" s="46"/>
      <c r="XL23" s="46"/>
      <c r="XM23" s="46"/>
      <c r="XN23" s="46"/>
      <c r="XO23" s="46"/>
      <c r="XP23" s="46"/>
      <c r="XQ23" s="46"/>
      <c r="XR23" s="46"/>
      <c r="XS23" s="46"/>
      <c r="XT23" s="46"/>
      <c r="XU23" s="46"/>
      <c r="XV23" s="46"/>
      <c r="XW23" s="46"/>
      <c r="XX23" s="46"/>
      <c r="XY23" s="46"/>
      <c r="XZ23" s="46"/>
      <c r="YA23" s="46"/>
      <c r="YB23" s="46"/>
      <c r="YC23" s="46"/>
      <c r="YD23" s="46"/>
      <c r="YE23" s="46"/>
      <c r="YF23" s="46"/>
      <c r="YG23" s="46"/>
      <c r="YH23" s="46"/>
      <c r="YI23" s="46"/>
      <c r="YJ23" s="46"/>
      <c r="YK23" s="46"/>
      <c r="YL23" s="46"/>
      <c r="YM23" s="46"/>
      <c r="YN23" s="46"/>
      <c r="YO23" s="46"/>
      <c r="YP23" s="46"/>
      <c r="YQ23" s="46"/>
      <c r="YR23" s="46"/>
      <c r="YS23" s="46"/>
      <c r="YT23" s="46"/>
      <c r="YU23" s="46"/>
      <c r="YV23" s="46"/>
      <c r="YW23" s="46"/>
      <c r="YX23" s="46"/>
      <c r="YY23" s="46"/>
      <c r="YZ23" s="46"/>
      <c r="ZA23" s="46"/>
      <c r="ZB23" s="46"/>
      <c r="ZC23" s="46"/>
      <c r="ZD23" s="46"/>
      <c r="ZE23" s="46"/>
      <c r="ZF23" s="46"/>
      <c r="ZG23" s="46"/>
      <c r="ZH23" s="46"/>
      <c r="ZI23" s="46"/>
      <c r="ZJ23" s="46"/>
      <c r="ZK23" s="46"/>
      <c r="ZL23" s="46"/>
      <c r="ZM23" s="46"/>
      <c r="ZN23" s="46"/>
      <c r="ZO23" s="46"/>
      <c r="ZP23" s="46"/>
      <c r="ZQ23" s="46"/>
      <c r="ZR23" s="46"/>
      <c r="ZS23" s="46"/>
      <c r="ZT23" s="46"/>
      <c r="ZU23" s="46"/>
      <c r="ZV23" s="46"/>
      <c r="ZW23" s="46"/>
      <c r="ZX23" s="46"/>
      <c r="ZY23" s="46"/>
      <c r="ZZ23" s="46"/>
      <c r="AAA23" s="46"/>
      <c r="AAB23" s="46"/>
      <c r="AAC23" s="46"/>
      <c r="AAD23" s="46"/>
      <c r="AAE23" s="46"/>
      <c r="AAF23" s="46"/>
      <c r="AAG23" s="46"/>
      <c r="AAH23" s="46"/>
      <c r="AAI23" s="46"/>
      <c r="AAJ23" s="46"/>
      <c r="AAK23" s="46"/>
      <c r="AAL23" s="46"/>
      <c r="AAM23" s="46"/>
      <c r="AAN23" s="46"/>
      <c r="AAO23" s="46"/>
      <c r="AAP23" s="46"/>
      <c r="AAQ23" s="46"/>
      <c r="AAR23" s="46"/>
      <c r="AAS23" s="46"/>
      <c r="AAT23" s="46"/>
      <c r="AAU23" s="46"/>
      <c r="AAV23" s="46"/>
      <c r="AAW23" s="46"/>
      <c r="AAX23" s="46"/>
      <c r="AAY23" s="46"/>
      <c r="AAZ23" s="46"/>
      <c r="ABA23" s="46"/>
      <c r="ABB23" s="46"/>
      <c r="ABC23" s="46"/>
      <c r="ABD23" s="46"/>
      <c r="ABE23" s="46"/>
      <c r="ABF23" s="46"/>
      <c r="ABG23" s="46"/>
      <c r="ABH23" s="46"/>
      <c r="ABI23" s="46"/>
      <c r="ABJ23" s="46"/>
      <c r="ABK23" s="46"/>
      <c r="ABL23" s="46"/>
      <c r="ABM23" s="46"/>
      <c r="ABN23" s="46"/>
      <c r="ABO23" s="46"/>
      <c r="ABP23" s="46"/>
      <c r="ABQ23" s="46"/>
      <c r="ABR23" s="46"/>
      <c r="ABS23" s="46"/>
      <c r="ABT23" s="46"/>
      <c r="ABU23" s="46"/>
      <c r="ABV23" s="46"/>
      <c r="ABW23" s="46"/>
      <c r="ABX23" s="46"/>
      <c r="ABY23" s="46"/>
      <c r="ABZ23" s="46"/>
      <c r="ACA23" s="46"/>
      <c r="ACB23" s="46"/>
      <c r="ACC23" s="46"/>
      <c r="ACD23" s="46"/>
      <c r="ACE23" s="46"/>
      <c r="ACF23" s="46"/>
      <c r="ACG23" s="46"/>
      <c r="ACH23" s="46"/>
      <c r="ACI23" s="46"/>
      <c r="ACJ23" s="46"/>
      <c r="ACK23" s="46"/>
      <c r="ACL23" s="46"/>
      <c r="ACM23" s="46"/>
      <c r="ACN23" s="46"/>
      <c r="ACO23" s="46"/>
      <c r="ACP23" s="46"/>
      <c r="ACQ23" s="46"/>
      <c r="ACR23" s="46"/>
      <c r="ACS23" s="46"/>
      <c r="ACT23" s="46"/>
      <c r="ACU23" s="46"/>
      <c r="ACV23" s="46"/>
      <c r="ACW23" s="46"/>
      <c r="ACX23" s="46"/>
      <c r="ACY23" s="46"/>
      <c r="ACZ23" s="46"/>
      <c r="ADA23" s="46"/>
      <c r="ADB23" s="46"/>
      <c r="ADC23" s="46"/>
      <c r="ADD23" s="46"/>
      <c r="ADE23" s="46"/>
      <c r="ADF23" s="46"/>
      <c r="ADG23" s="46"/>
      <c r="ADH23" s="46"/>
      <c r="ADI23" s="46"/>
      <c r="ADJ23" s="46"/>
      <c r="ADK23" s="46"/>
      <c r="ADL23" s="46"/>
      <c r="ADM23" s="46"/>
      <c r="ADN23" s="46"/>
      <c r="ADO23" s="46"/>
      <c r="ADP23" s="46"/>
      <c r="ADQ23" s="46"/>
      <c r="ADR23" s="46"/>
      <c r="ADS23" s="46"/>
      <c r="ADT23" s="46"/>
      <c r="ADU23" s="46"/>
      <c r="ADV23" s="46"/>
      <c r="ADW23" s="46"/>
      <c r="ADX23" s="46"/>
      <c r="ADY23" s="46"/>
      <c r="ADZ23" s="46"/>
      <c r="AEA23" s="46"/>
      <c r="AEB23" s="46"/>
      <c r="AEC23" s="46"/>
      <c r="AED23" s="46"/>
      <c r="AEE23" s="46"/>
      <c r="AEF23" s="46"/>
      <c r="AEG23" s="46"/>
      <c r="AEH23" s="46"/>
      <c r="AEI23" s="46"/>
      <c r="AEJ23" s="46"/>
      <c r="AEK23" s="46"/>
      <c r="AEL23" s="46"/>
      <c r="AEM23" s="46"/>
      <c r="AEN23" s="46"/>
      <c r="AEO23" s="46"/>
      <c r="AEP23" s="46"/>
      <c r="AEQ23" s="46"/>
      <c r="AER23" s="46"/>
      <c r="AES23" s="46"/>
      <c r="AET23" s="46"/>
      <c r="AEU23" s="46"/>
      <c r="AEV23" s="46"/>
      <c r="AEW23" s="46"/>
      <c r="AEX23" s="46"/>
      <c r="AEY23" s="46"/>
      <c r="AEZ23" s="46"/>
      <c r="AFA23" s="46"/>
      <c r="AFB23" s="46"/>
      <c r="AFC23" s="46"/>
      <c r="AFD23" s="46"/>
      <c r="AFE23" s="46"/>
      <c r="AFF23" s="46"/>
      <c r="AFG23" s="46"/>
      <c r="AFH23" s="46"/>
      <c r="AFI23" s="46"/>
      <c r="AFJ23" s="46"/>
      <c r="AFK23" s="46"/>
      <c r="AFL23" s="46"/>
      <c r="AFM23" s="46"/>
      <c r="AFN23" s="46"/>
      <c r="AFO23" s="46"/>
      <c r="AFP23" s="46"/>
      <c r="AFQ23" s="46"/>
      <c r="AFR23" s="46"/>
      <c r="AFS23" s="46"/>
      <c r="AFT23" s="46"/>
      <c r="AFU23" s="46"/>
      <c r="AFV23" s="46"/>
      <c r="AFW23" s="46"/>
      <c r="AFX23" s="46"/>
      <c r="AFY23" s="46"/>
      <c r="AFZ23" s="46"/>
      <c r="AGA23" s="46"/>
      <c r="AGB23" s="46"/>
      <c r="AGC23" s="46"/>
      <c r="AGD23" s="46"/>
      <c r="AGE23" s="46"/>
      <c r="AGF23" s="46"/>
      <c r="AGG23" s="46"/>
      <c r="AGH23" s="46"/>
      <c r="AGI23" s="46"/>
      <c r="AGJ23" s="46"/>
      <c r="AGK23" s="46"/>
      <c r="AGL23" s="46"/>
      <c r="AGM23" s="46"/>
      <c r="AGN23" s="46"/>
      <c r="AGO23" s="46"/>
      <c r="AGP23" s="46"/>
      <c r="AGQ23" s="46"/>
      <c r="AGR23" s="46"/>
      <c r="AGS23" s="46"/>
      <c r="AGT23" s="46"/>
      <c r="AGU23" s="46"/>
      <c r="AGV23" s="46"/>
      <c r="AGW23" s="46"/>
      <c r="AGX23" s="46"/>
      <c r="AGY23" s="46"/>
      <c r="AGZ23" s="46"/>
      <c r="AHA23" s="46"/>
      <c r="AHB23" s="46"/>
      <c r="AHC23" s="46"/>
      <c r="AHD23" s="46"/>
      <c r="AHE23" s="46"/>
      <c r="AHF23" s="46"/>
      <c r="AHG23" s="46"/>
      <c r="AHH23" s="46"/>
      <c r="AHI23" s="46"/>
      <c r="AHJ23" s="46"/>
      <c r="AHK23" s="46"/>
      <c r="AHL23" s="46"/>
      <c r="AHM23" s="46"/>
      <c r="AHN23" s="46"/>
      <c r="AHO23" s="46"/>
      <c r="AHP23" s="46"/>
      <c r="AHQ23" s="46"/>
      <c r="AHR23" s="46"/>
      <c r="AHS23" s="46"/>
      <c r="AHT23" s="46"/>
      <c r="AHU23" s="46"/>
      <c r="AHV23" s="46"/>
      <c r="AHW23" s="46"/>
      <c r="AHX23" s="46"/>
      <c r="AHY23" s="46"/>
      <c r="AHZ23" s="46"/>
      <c r="AIA23" s="46"/>
      <c r="AIB23" s="46"/>
      <c r="AIC23" s="46"/>
      <c r="AID23" s="46"/>
      <c r="AIE23" s="46"/>
      <c r="AIF23" s="46"/>
      <c r="AIG23" s="46"/>
      <c r="AIH23" s="46"/>
      <c r="AII23" s="46"/>
      <c r="AIJ23" s="46"/>
      <c r="AIK23" s="46"/>
      <c r="AIL23" s="46"/>
      <c r="AIM23" s="46"/>
      <c r="AIN23" s="46"/>
      <c r="AIO23" s="46"/>
      <c r="AIP23" s="46"/>
      <c r="AIQ23" s="46"/>
      <c r="AIR23" s="46"/>
      <c r="AIS23" s="46"/>
      <c r="AIT23" s="46"/>
      <c r="AIU23" s="46"/>
      <c r="AIV23" s="46"/>
      <c r="AIW23" s="46"/>
      <c r="AIX23" s="46"/>
      <c r="AIY23" s="46"/>
      <c r="AIZ23" s="46"/>
      <c r="AJA23" s="46"/>
      <c r="AJB23" s="46"/>
      <c r="AJC23" s="46"/>
      <c r="AJD23" s="46"/>
      <c r="AJE23" s="46"/>
      <c r="AJF23" s="46"/>
      <c r="AJG23" s="46"/>
      <c r="AJH23" s="46"/>
      <c r="AJI23" s="46"/>
      <c r="AJJ23" s="46"/>
      <c r="AJK23" s="46"/>
      <c r="AJL23" s="46"/>
      <c r="AJM23" s="46"/>
      <c r="AJN23" s="46"/>
      <c r="AJO23" s="46"/>
      <c r="AJP23" s="46"/>
      <c r="AJQ23" s="46"/>
      <c r="AJR23" s="46"/>
      <c r="AJS23" s="46"/>
      <c r="AJT23" s="46"/>
      <c r="AJU23" s="46"/>
      <c r="AJV23" s="46"/>
      <c r="AJW23" s="46"/>
      <c r="AJX23" s="46"/>
      <c r="AJY23" s="46"/>
      <c r="AJZ23" s="46"/>
      <c r="AKA23" s="46"/>
      <c r="AKB23" s="46"/>
      <c r="AKC23" s="46"/>
      <c r="AKD23" s="46"/>
      <c r="AKE23" s="46"/>
      <c r="AKF23" s="46"/>
      <c r="AKG23" s="46"/>
      <c r="AKH23" s="46"/>
      <c r="AKI23" s="46"/>
      <c r="AKJ23" s="46"/>
      <c r="AKK23" s="46"/>
      <c r="AKL23" s="46"/>
      <c r="AKM23" s="46"/>
      <c r="AKN23" s="46"/>
      <c r="AKO23" s="46"/>
      <c r="AKP23" s="46"/>
      <c r="AKQ23" s="46"/>
      <c r="AKR23" s="46"/>
      <c r="AKS23" s="46"/>
      <c r="AKT23" s="46"/>
      <c r="AKU23" s="46"/>
      <c r="AKV23" s="46"/>
      <c r="AKW23" s="46"/>
      <c r="AKX23" s="46"/>
      <c r="AKY23" s="46"/>
      <c r="AKZ23" s="46"/>
      <c r="ALA23" s="46"/>
      <c r="ALB23" s="46"/>
      <c r="ALC23" s="46"/>
      <c r="ALD23" s="46"/>
      <c r="ALE23" s="46"/>
      <c r="ALF23" s="46"/>
      <c r="ALG23" s="46"/>
      <c r="ALH23" s="46"/>
      <c r="ALI23" s="46"/>
      <c r="ALJ23" s="46"/>
      <c r="ALK23" s="46"/>
      <c r="ALL23" s="46"/>
      <c r="ALM23" s="46"/>
      <c r="ALN23" s="46"/>
      <c r="ALO23" s="46"/>
      <c r="ALP23" s="46"/>
      <c r="ALQ23" s="46"/>
      <c r="ALR23" s="46"/>
      <c r="ALS23" s="46"/>
      <c r="ALT23" s="46"/>
      <c r="ALU23" s="46"/>
      <c r="ALV23" s="46"/>
      <c r="ALW23" s="46"/>
      <c r="ALX23" s="46"/>
      <c r="ALY23" s="46"/>
      <c r="ALZ23" s="46"/>
      <c r="AMA23" s="46"/>
      <c r="AMB23" s="46"/>
      <c r="AMC23" s="46"/>
      <c r="AMD23" s="46"/>
      <c r="AME23" s="46"/>
      <c r="AMF23" s="46"/>
      <c r="AMG23" s="46"/>
      <c r="AMH23" s="46"/>
      <c r="AMI23" s="46"/>
      <c r="AMJ23" s="46"/>
      <c r="AMK23" s="46"/>
      <c r="AML23" s="46"/>
      <c r="AMM23" s="46"/>
      <c r="AMN23" s="46"/>
      <c r="AMO23" s="46"/>
      <c r="AMP23" s="46"/>
      <c r="AMQ23" s="46"/>
      <c r="AMR23" s="46"/>
      <c r="AMS23" s="46"/>
      <c r="AMT23" s="46"/>
      <c r="AMU23" s="46"/>
      <c r="AMV23" s="46"/>
      <c r="AMW23" s="46"/>
      <c r="AMX23" s="46"/>
      <c r="AMY23" s="46"/>
      <c r="AMZ23" s="46"/>
      <c r="ANA23" s="46"/>
      <c r="ANB23" s="46"/>
      <c r="ANC23" s="46"/>
      <c r="AND23" s="46"/>
      <c r="ANE23" s="46"/>
      <c r="ANF23" s="46"/>
      <c r="ANG23" s="46"/>
      <c r="ANH23" s="46"/>
      <c r="ANI23" s="46"/>
      <c r="ANJ23" s="46"/>
      <c r="ANK23" s="46"/>
      <c r="ANL23" s="46"/>
      <c r="ANM23" s="46"/>
      <c r="ANN23" s="46"/>
      <c r="ANO23" s="46"/>
      <c r="ANP23" s="46"/>
      <c r="ANQ23" s="46"/>
      <c r="ANR23" s="46"/>
      <c r="ANS23" s="46"/>
      <c r="ANT23" s="46"/>
      <c r="ANU23" s="46"/>
      <c r="ANV23" s="46"/>
      <c r="ANW23" s="46"/>
      <c r="ANX23" s="46"/>
      <c r="ANY23" s="46"/>
      <c r="ANZ23" s="46"/>
      <c r="AOA23" s="46"/>
      <c r="AOB23" s="46"/>
      <c r="AOC23" s="46"/>
      <c r="AOD23" s="46"/>
      <c r="AOE23" s="46"/>
      <c r="AOF23" s="46"/>
      <c r="AOG23" s="46"/>
      <c r="AOH23" s="46"/>
      <c r="AOI23" s="46"/>
      <c r="AOJ23" s="46"/>
      <c r="AOK23" s="46"/>
      <c r="AOL23" s="46"/>
      <c r="AOM23" s="46"/>
      <c r="AON23" s="46"/>
      <c r="AOO23" s="46"/>
      <c r="AOP23" s="46"/>
      <c r="AOQ23" s="46"/>
      <c r="AOR23" s="46"/>
      <c r="AOS23" s="46"/>
      <c r="AOT23" s="46"/>
      <c r="AOU23" s="46"/>
      <c r="AOV23" s="46"/>
      <c r="AOW23" s="46"/>
      <c r="AOX23" s="46"/>
      <c r="AOY23" s="46"/>
      <c r="AOZ23" s="46"/>
      <c r="APA23" s="46"/>
      <c r="APB23" s="46"/>
      <c r="APC23" s="46"/>
      <c r="APD23" s="46"/>
      <c r="APE23" s="46"/>
      <c r="APF23" s="46"/>
      <c r="APG23" s="46"/>
      <c r="APH23" s="46"/>
      <c r="API23" s="46"/>
      <c r="APJ23" s="46"/>
      <c r="APK23" s="46"/>
      <c r="APL23" s="46"/>
      <c r="APM23" s="46"/>
      <c r="APN23" s="46"/>
      <c r="APO23" s="46"/>
      <c r="APP23" s="46"/>
      <c r="APQ23" s="46"/>
      <c r="APR23" s="46"/>
      <c r="APS23" s="46"/>
      <c r="APT23" s="46"/>
      <c r="APU23" s="46"/>
      <c r="APV23" s="46"/>
      <c r="APW23" s="46"/>
      <c r="APX23" s="46"/>
      <c r="APY23" s="46"/>
      <c r="APZ23" s="46"/>
      <c r="AQA23" s="46"/>
      <c r="AQB23" s="46"/>
      <c r="AQC23" s="46"/>
      <c r="AQD23" s="46"/>
      <c r="AQE23" s="46"/>
      <c r="AQF23" s="46"/>
      <c r="AQG23" s="46"/>
      <c r="AQH23" s="46"/>
      <c r="AQI23" s="46"/>
      <c r="AQJ23" s="46"/>
      <c r="AQK23" s="46"/>
      <c r="AQL23" s="46"/>
      <c r="AQM23" s="46"/>
      <c r="AQN23" s="46"/>
      <c r="AQO23" s="46"/>
      <c r="AQP23" s="46"/>
      <c r="AQQ23" s="46"/>
      <c r="AQR23" s="46"/>
      <c r="AQS23" s="46"/>
      <c r="AQT23" s="46"/>
      <c r="AQU23" s="46"/>
      <c r="AQV23" s="46"/>
      <c r="AQW23" s="46"/>
      <c r="AQX23" s="46"/>
      <c r="AQY23" s="46"/>
      <c r="AQZ23" s="46"/>
      <c r="ARA23" s="46"/>
      <c r="ARB23" s="46"/>
      <c r="ARC23" s="46"/>
      <c r="ARD23" s="46"/>
      <c r="ARE23" s="46"/>
      <c r="ARF23" s="46"/>
      <c r="ARG23" s="46"/>
      <c r="ARH23" s="46"/>
      <c r="ARI23" s="46"/>
      <c r="ARJ23" s="46"/>
      <c r="ARK23" s="46"/>
      <c r="ARL23" s="46"/>
      <c r="ARM23" s="46"/>
      <c r="ARN23" s="46"/>
      <c r="ARO23" s="46"/>
      <c r="ARP23" s="46"/>
      <c r="ARQ23" s="46"/>
      <c r="ARR23" s="46"/>
      <c r="ARS23" s="46"/>
      <c r="ART23" s="46"/>
      <c r="ARU23" s="46"/>
      <c r="ARV23" s="46"/>
      <c r="ARW23" s="46"/>
      <c r="ARX23" s="46"/>
      <c r="ARY23" s="46"/>
      <c r="ARZ23" s="46"/>
      <c r="ASA23" s="46"/>
      <c r="ASB23" s="46"/>
      <c r="ASC23" s="46"/>
      <c r="ASD23" s="46"/>
      <c r="ASE23" s="46"/>
      <c r="ASF23" s="46"/>
      <c r="ASG23" s="46"/>
      <c r="ASH23" s="46"/>
      <c r="ASI23" s="46"/>
      <c r="ASJ23" s="46"/>
      <c r="ASK23" s="46"/>
      <c r="ASL23" s="46"/>
      <c r="ASM23" s="46"/>
      <c r="ASN23" s="46"/>
      <c r="ASO23" s="46"/>
      <c r="ASP23" s="46"/>
      <c r="ASQ23" s="46"/>
      <c r="ASR23" s="46"/>
      <c r="ASS23" s="46"/>
      <c r="AST23" s="46"/>
      <c r="ASU23" s="46"/>
      <c r="ASV23" s="46"/>
      <c r="ASW23" s="46"/>
      <c r="ASX23" s="46"/>
      <c r="ASY23" s="46"/>
      <c r="ASZ23" s="46"/>
      <c r="ATA23" s="46"/>
      <c r="ATB23" s="46"/>
      <c r="ATC23" s="46"/>
      <c r="ATD23" s="46"/>
      <c r="ATE23" s="46"/>
      <c r="ATF23" s="46"/>
      <c r="ATG23" s="46"/>
      <c r="ATH23" s="46"/>
      <c r="ATI23" s="46"/>
      <c r="ATJ23" s="46"/>
      <c r="ATK23" s="46"/>
      <c r="ATL23" s="46"/>
      <c r="ATM23" s="46"/>
      <c r="ATN23" s="46"/>
      <c r="ATO23" s="46"/>
      <c r="ATP23" s="46"/>
      <c r="ATQ23" s="46"/>
      <c r="ATR23" s="46"/>
      <c r="ATS23" s="46"/>
      <c r="ATT23" s="46"/>
      <c r="ATU23" s="46"/>
      <c r="ATV23" s="46"/>
      <c r="ATW23" s="46"/>
      <c r="ATX23" s="46"/>
      <c r="ATY23" s="46"/>
      <c r="ATZ23" s="46"/>
      <c r="AUA23" s="46"/>
      <c r="AUB23" s="46"/>
      <c r="AUC23" s="46"/>
      <c r="AUD23" s="46"/>
      <c r="AUE23" s="46"/>
      <c r="AUF23" s="46"/>
      <c r="AUG23" s="46"/>
      <c r="AUH23" s="46"/>
      <c r="AUI23" s="46"/>
      <c r="AUJ23" s="46"/>
      <c r="AUK23" s="46"/>
      <c r="AUL23" s="46"/>
      <c r="AUM23" s="46"/>
      <c r="AUN23" s="46"/>
      <c r="AUO23" s="46"/>
      <c r="AUP23" s="46"/>
      <c r="AUQ23" s="46"/>
      <c r="AUR23" s="46"/>
      <c r="AUS23" s="46"/>
      <c r="AUT23" s="46"/>
      <c r="AUU23" s="46"/>
      <c r="AUV23" s="46"/>
      <c r="AUW23" s="46"/>
      <c r="AUX23" s="46"/>
      <c r="AUY23" s="46"/>
      <c r="AUZ23" s="46"/>
      <c r="AVA23" s="46"/>
      <c r="AVB23" s="46"/>
      <c r="AVC23" s="46"/>
      <c r="AVD23" s="46"/>
      <c r="AVE23" s="46"/>
      <c r="AVF23" s="46"/>
      <c r="AVG23" s="46"/>
      <c r="AVH23" s="46"/>
      <c r="AVI23" s="46"/>
      <c r="AVJ23" s="46"/>
      <c r="AVK23" s="46"/>
      <c r="AVL23" s="46"/>
      <c r="AVM23" s="46"/>
      <c r="AVN23" s="46"/>
      <c r="AVO23" s="46"/>
      <c r="AVP23" s="46"/>
      <c r="AVQ23" s="46"/>
      <c r="AVR23" s="46"/>
      <c r="AVS23" s="46"/>
      <c r="AVT23" s="46"/>
      <c r="AVU23" s="46"/>
      <c r="AVV23" s="46"/>
      <c r="AVW23" s="46"/>
      <c r="AVX23" s="46"/>
      <c r="AVY23" s="46"/>
      <c r="AVZ23" s="46"/>
      <c r="AWA23" s="46"/>
      <c r="AWB23" s="46"/>
      <c r="AWC23" s="46"/>
      <c r="AWD23" s="46"/>
      <c r="AWE23" s="46"/>
      <c r="AWF23" s="46"/>
      <c r="AWG23" s="46"/>
      <c r="AWH23" s="46"/>
      <c r="AWI23" s="46"/>
      <c r="AWJ23" s="46"/>
      <c r="AWK23" s="46"/>
      <c r="AWL23" s="46"/>
      <c r="AWM23" s="46"/>
      <c r="AWN23" s="46"/>
      <c r="AWO23" s="46"/>
      <c r="AWP23" s="46"/>
      <c r="AWQ23" s="46"/>
      <c r="AWR23" s="46"/>
      <c r="AWS23" s="46"/>
      <c r="AWT23" s="46"/>
      <c r="AWU23" s="46"/>
      <c r="AWV23" s="46"/>
      <c r="AWW23" s="46"/>
      <c r="AWX23" s="46"/>
      <c r="AWY23" s="46"/>
      <c r="AWZ23" s="46"/>
      <c r="AXA23" s="46"/>
      <c r="AXB23" s="46"/>
      <c r="AXC23" s="46"/>
      <c r="AXD23" s="46"/>
      <c r="AXE23" s="46"/>
      <c r="AXF23" s="46"/>
      <c r="AXG23" s="46"/>
      <c r="AXH23" s="46"/>
      <c r="AXI23" s="46"/>
      <c r="AXJ23" s="46"/>
      <c r="AXK23" s="46"/>
      <c r="AXL23" s="46"/>
      <c r="AXM23" s="46"/>
      <c r="AXN23" s="46"/>
      <c r="AXO23" s="46"/>
      <c r="AXP23" s="46"/>
      <c r="AXQ23" s="46"/>
      <c r="AXR23" s="46"/>
      <c r="AXS23" s="46"/>
      <c r="AXT23" s="46"/>
      <c r="AXU23" s="46"/>
      <c r="AXV23" s="46"/>
      <c r="AXW23" s="46"/>
      <c r="AXX23" s="46"/>
      <c r="AXY23" s="46"/>
      <c r="AXZ23" s="46"/>
      <c r="AYA23" s="46"/>
      <c r="AYB23" s="46"/>
      <c r="AYC23" s="46"/>
      <c r="AYD23" s="46"/>
      <c r="AYE23" s="46"/>
      <c r="AYF23" s="46"/>
      <c r="AYG23" s="46"/>
      <c r="AYH23" s="46"/>
      <c r="AYI23" s="46"/>
      <c r="AYJ23" s="46"/>
      <c r="AYK23" s="46"/>
      <c r="AYL23" s="46"/>
      <c r="AYM23" s="46"/>
      <c r="AYN23" s="46"/>
      <c r="AYO23" s="46"/>
      <c r="AYP23" s="46"/>
      <c r="AYQ23" s="46"/>
      <c r="AYR23" s="46"/>
      <c r="AYS23" s="46"/>
      <c r="AYT23" s="46"/>
      <c r="AYU23" s="46"/>
      <c r="AYV23" s="46"/>
      <c r="AYW23" s="46"/>
      <c r="AYX23" s="46"/>
      <c r="AYY23" s="46"/>
      <c r="AYZ23" s="46"/>
      <c r="AZA23" s="46"/>
      <c r="AZB23" s="46"/>
      <c r="AZC23" s="46"/>
      <c r="AZD23" s="46"/>
      <c r="AZE23" s="46"/>
      <c r="AZF23" s="46"/>
      <c r="AZG23" s="46"/>
      <c r="AZH23" s="46"/>
      <c r="AZI23" s="46"/>
      <c r="AZJ23" s="46"/>
      <c r="AZK23" s="46"/>
      <c r="AZL23" s="46"/>
      <c r="AZM23" s="46"/>
      <c r="AZN23" s="46"/>
      <c r="AZO23" s="46"/>
      <c r="AZP23" s="46"/>
      <c r="AZQ23" s="46"/>
      <c r="AZR23" s="46"/>
      <c r="AZS23" s="46"/>
      <c r="AZT23" s="46"/>
      <c r="AZU23" s="46"/>
      <c r="AZV23" s="46"/>
      <c r="AZW23" s="46"/>
      <c r="AZX23" s="46"/>
      <c r="AZY23" s="46"/>
      <c r="AZZ23" s="46"/>
      <c r="BAA23" s="46"/>
      <c r="BAB23" s="46"/>
      <c r="BAC23" s="46"/>
      <c r="BAD23" s="46"/>
      <c r="BAE23" s="46"/>
      <c r="BAF23" s="46"/>
      <c r="BAG23" s="46"/>
      <c r="BAH23" s="46"/>
      <c r="BAI23" s="46"/>
      <c r="BAJ23" s="46"/>
      <c r="BAK23" s="46"/>
      <c r="BAL23" s="46"/>
      <c r="BAM23" s="46"/>
      <c r="BAN23" s="46"/>
      <c r="BAO23" s="46"/>
      <c r="BAP23" s="46"/>
      <c r="BAQ23" s="46"/>
      <c r="BAR23" s="46"/>
      <c r="BAS23" s="46"/>
      <c r="BAT23" s="46"/>
      <c r="BAU23" s="46"/>
      <c r="BAV23" s="46"/>
      <c r="BAW23" s="46"/>
      <c r="BAX23" s="46"/>
      <c r="BAY23" s="46"/>
      <c r="BAZ23" s="46"/>
      <c r="BBA23" s="46"/>
      <c r="BBB23" s="46"/>
      <c r="BBC23" s="46"/>
      <c r="BBD23" s="46"/>
      <c r="BBE23" s="46"/>
      <c r="BBF23" s="46"/>
      <c r="BBG23" s="46"/>
      <c r="BBH23" s="46"/>
      <c r="BBI23" s="46"/>
      <c r="BBJ23" s="46"/>
      <c r="BBK23" s="46"/>
      <c r="BBL23" s="46"/>
      <c r="BBM23" s="46"/>
      <c r="BBN23" s="46"/>
      <c r="BBO23" s="46"/>
      <c r="BBP23" s="46"/>
      <c r="BBQ23" s="46"/>
      <c r="BBR23" s="46"/>
      <c r="BBS23" s="46"/>
      <c r="BBT23" s="46"/>
      <c r="BBU23" s="46"/>
      <c r="BBV23" s="46"/>
      <c r="BBW23" s="46"/>
      <c r="BBX23" s="46"/>
      <c r="BBY23" s="46"/>
      <c r="BBZ23" s="46"/>
      <c r="BCA23" s="46"/>
      <c r="BCB23" s="46"/>
      <c r="BCC23" s="46"/>
      <c r="BCD23" s="46"/>
      <c r="BCE23" s="46"/>
      <c r="BCF23" s="46"/>
      <c r="BCG23" s="46"/>
      <c r="BCH23" s="46"/>
      <c r="BCI23" s="46"/>
      <c r="BCJ23" s="46"/>
      <c r="BCK23" s="46"/>
      <c r="BCL23" s="46"/>
      <c r="BCM23" s="46"/>
      <c r="BCN23" s="46"/>
      <c r="BCO23" s="46"/>
      <c r="BCP23" s="46"/>
      <c r="BCQ23" s="46"/>
      <c r="BCR23" s="46"/>
      <c r="BCS23" s="46"/>
      <c r="BCT23" s="46"/>
      <c r="BCU23" s="46"/>
      <c r="BCV23" s="46"/>
      <c r="BCW23" s="46"/>
      <c r="BCX23" s="46"/>
      <c r="BCY23" s="46"/>
      <c r="BCZ23" s="46"/>
      <c r="BDA23" s="46"/>
      <c r="BDB23" s="46"/>
      <c r="BDC23" s="46"/>
      <c r="BDD23" s="46"/>
      <c r="BDE23" s="46"/>
      <c r="BDF23" s="46"/>
      <c r="BDG23" s="46"/>
      <c r="BDH23" s="46"/>
      <c r="BDI23" s="46"/>
      <c r="BDJ23" s="46"/>
      <c r="BDK23" s="46"/>
      <c r="BDL23" s="46"/>
      <c r="BDM23" s="46"/>
      <c r="BDN23" s="46"/>
      <c r="BDO23" s="46"/>
      <c r="BDP23" s="46"/>
      <c r="BDQ23" s="46"/>
      <c r="BDR23" s="46"/>
      <c r="BDS23" s="46"/>
      <c r="BDT23" s="46"/>
      <c r="BDU23" s="46"/>
      <c r="BDV23" s="46"/>
      <c r="BDW23" s="46"/>
      <c r="BDX23" s="46"/>
      <c r="BDY23" s="46"/>
      <c r="BDZ23" s="46"/>
      <c r="BEA23" s="46"/>
      <c r="BEB23" s="46"/>
      <c r="BEC23" s="46"/>
      <c r="BED23" s="46"/>
      <c r="BEE23" s="46"/>
      <c r="BEF23" s="46"/>
      <c r="BEG23" s="46"/>
      <c r="BEH23" s="46"/>
      <c r="BEI23" s="46"/>
      <c r="BEJ23" s="46"/>
      <c r="BEK23" s="46"/>
      <c r="BEL23" s="46"/>
      <c r="BEM23" s="46"/>
      <c r="BEN23" s="46"/>
      <c r="BEO23" s="46"/>
      <c r="BEP23" s="46"/>
      <c r="BEQ23" s="46"/>
      <c r="BER23" s="46"/>
      <c r="BES23" s="46"/>
      <c r="BET23" s="46"/>
      <c r="BEU23" s="46"/>
      <c r="BEV23" s="46"/>
      <c r="BEW23" s="46"/>
      <c r="BEX23" s="46"/>
      <c r="BEY23" s="46"/>
      <c r="BEZ23" s="46"/>
      <c r="BFA23" s="46"/>
      <c r="BFB23" s="46"/>
      <c r="BFC23" s="46"/>
      <c r="BFD23" s="46"/>
      <c r="BFE23" s="46"/>
      <c r="BFF23" s="46"/>
      <c r="BFG23" s="46"/>
      <c r="BFH23" s="46"/>
      <c r="BFI23" s="46"/>
      <c r="BFJ23" s="46"/>
      <c r="BFK23" s="46"/>
      <c r="BFL23" s="46"/>
      <c r="BFM23" s="46"/>
      <c r="BFN23" s="46"/>
      <c r="BFO23" s="46"/>
      <c r="BFP23" s="46"/>
      <c r="BFQ23" s="46"/>
      <c r="BFR23" s="46"/>
      <c r="BFS23" s="46"/>
      <c r="BFT23" s="46"/>
      <c r="BFU23" s="46"/>
      <c r="BFV23" s="46"/>
      <c r="BFW23" s="46"/>
      <c r="BFX23" s="46"/>
      <c r="BFY23" s="46"/>
      <c r="BFZ23" s="46"/>
      <c r="BGA23" s="46"/>
      <c r="BGB23" s="46"/>
      <c r="BGC23" s="46"/>
      <c r="BGD23" s="46"/>
      <c r="BGE23" s="46"/>
      <c r="BGF23" s="46"/>
      <c r="BGG23" s="46"/>
      <c r="BGH23" s="46"/>
      <c r="BGI23" s="46"/>
      <c r="BGJ23" s="46"/>
      <c r="BGK23" s="46"/>
      <c r="BGL23" s="46"/>
      <c r="BGM23" s="46"/>
      <c r="BGN23" s="46"/>
      <c r="BGO23" s="46"/>
      <c r="BGP23" s="46"/>
      <c r="BGQ23" s="46"/>
      <c r="BGR23" s="46"/>
      <c r="BGS23" s="46"/>
      <c r="BGT23" s="46"/>
      <c r="BGU23" s="46"/>
      <c r="BGV23" s="46"/>
      <c r="BGW23" s="46"/>
      <c r="BGX23" s="46"/>
      <c r="BGY23" s="46"/>
      <c r="BGZ23" s="46"/>
      <c r="BHA23" s="46"/>
      <c r="BHB23" s="46"/>
      <c r="BHC23" s="46"/>
      <c r="BHD23" s="46"/>
      <c r="BHE23" s="46"/>
      <c r="BHF23" s="46"/>
      <c r="BHG23" s="46"/>
      <c r="BHH23" s="46"/>
      <c r="BHI23" s="46"/>
      <c r="BHJ23" s="46"/>
      <c r="BHK23" s="46"/>
      <c r="BHL23" s="46"/>
      <c r="BHM23" s="46"/>
      <c r="BHN23" s="46"/>
      <c r="BHO23" s="46"/>
      <c r="BHP23" s="46"/>
      <c r="BHQ23" s="46"/>
      <c r="BHR23" s="46"/>
      <c r="BHS23" s="46"/>
      <c r="BHT23" s="46"/>
      <c r="BHU23" s="46"/>
      <c r="BHV23" s="46"/>
      <c r="BHW23" s="46"/>
      <c r="BHX23" s="46"/>
      <c r="BHY23" s="46"/>
      <c r="BHZ23" s="46"/>
      <c r="BIA23" s="46"/>
      <c r="BIB23" s="46"/>
      <c r="BIC23" s="46"/>
      <c r="BID23" s="46"/>
      <c r="BIE23" s="46"/>
      <c r="BIF23" s="46"/>
      <c r="BIG23" s="46"/>
      <c r="BIH23" s="46"/>
      <c r="BII23" s="46"/>
      <c r="BIJ23" s="46"/>
      <c r="BIK23" s="46"/>
      <c r="BIL23" s="46"/>
      <c r="BIM23" s="46"/>
      <c r="BIN23" s="46"/>
      <c r="BIO23" s="46"/>
      <c r="BIP23" s="46"/>
      <c r="BIQ23" s="46"/>
      <c r="BIR23" s="46"/>
      <c r="BIS23" s="46"/>
      <c r="BIT23" s="46"/>
      <c r="BIU23" s="46"/>
      <c r="BIV23" s="46"/>
      <c r="BIW23" s="46"/>
      <c r="BIX23" s="46"/>
      <c r="BIY23" s="46"/>
      <c r="BIZ23" s="46"/>
      <c r="BJA23" s="46"/>
      <c r="BJB23" s="46"/>
      <c r="BJC23" s="46"/>
      <c r="BJD23" s="46"/>
      <c r="BJE23" s="46"/>
      <c r="BJF23" s="46"/>
      <c r="BJG23" s="46"/>
      <c r="BJH23" s="46"/>
      <c r="BJI23" s="46"/>
      <c r="BJJ23" s="46"/>
      <c r="BJK23" s="46"/>
      <c r="BJL23" s="46"/>
      <c r="BJM23" s="46"/>
      <c r="BJN23" s="46"/>
      <c r="BJO23" s="46"/>
      <c r="BJP23" s="46"/>
      <c r="BJQ23" s="46"/>
      <c r="BJR23" s="46"/>
      <c r="BJS23" s="46"/>
      <c r="BJT23" s="46"/>
      <c r="BJU23" s="46"/>
      <c r="BJV23" s="46"/>
      <c r="BJW23" s="46"/>
      <c r="BJX23" s="46"/>
      <c r="BJY23" s="46"/>
      <c r="BJZ23" s="46"/>
      <c r="BKA23" s="46"/>
      <c r="BKB23" s="46"/>
      <c r="BKC23" s="46"/>
      <c r="BKD23" s="46"/>
      <c r="BKE23" s="46"/>
      <c r="BKF23" s="46"/>
      <c r="BKG23" s="46"/>
      <c r="BKH23" s="46"/>
      <c r="BKI23" s="46"/>
      <c r="BKJ23" s="46"/>
      <c r="BKK23" s="46"/>
      <c r="BKL23" s="46"/>
      <c r="BKM23" s="46"/>
      <c r="BKN23" s="46"/>
      <c r="BKO23" s="46"/>
      <c r="BKP23" s="46"/>
      <c r="BKQ23" s="46"/>
      <c r="BKR23" s="46"/>
      <c r="BKS23" s="46"/>
      <c r="BKT23" s="46"/>
      <c r="BKU23" s="46"/>
      <c r="BKV23" s="46"/>
      <c r="BKW23" s="46"/>
      <c r="BKX23" s="46"/>
      <c r="BKY23" s="46"/>
      <c r="BKZ23" s="46"/>
      <c r="BLA23" s="46"/>
      <c r="BLB23" s="46"/>
      <c r="BLC23" s="46"/>
      <c r="BLD23" s="46"/>
      <c r="BLE23" s="46"/>
      <c r="BLF23" s="46"/>
      <c r="BLG23" s="46"/>
      <c r="BLH23" s="46"/>
      <c r="BLI23" s="46"/>
      <c r="BLJ23" s="46"/>
      <c r="BLK23" s="46"/>
      <c r="BLL23" s="46"/>
      <c r="BLM23" s="46"/>
      <c r="BLN23" s="46"/>
      <c r="BLO23" s="46"/>
      <c r="BLP23" s="46"/>
      <c r="BLQ23" s="46"/>
      <c r="BLR23" s="46"/>
      <c r="BLS23" s="46"/>
      <c r="BLT23" s="46"/>
      <c r="BLU23" s="46"/>
      <c r="BLV23" s="46"/>
      <c r="BLW23" s="46"/>
      <c r="BLX23" s="46"/>
      <c r="BLY23" s="46"/>
      <c r="BLZ23" s="46"/>
      <c r="BMA23" s="46"/>
      <c r="BMB23" s="46"/>
      <c r="BMC23" s="46"/>
      <c r="BMD23" s="46"/>
      <c r="BME23" s="46"/>
      <c r="BMF23" s="46"/>
      <c r="BMG23" s="46"/>
      <c r="BMH23" s="46"/>
      <c r="BMI23" s="46"/>
      <c r="BMJ23" s="46"/>
      <c r="BMK23" s="46"/>
      <c r="BML23" s="46"/>
      <c r="BMM23" s="46"/>
      <c r="BMN23" s="46"/>
      <c r="BMO23" s="46"/>
      <c r="BMP23" s="46"/>
      <c r="BMQ23" s="46"/>
      <c r="BMR23" s="46"/>
      <c r="BMS23" s="46"/>
      <c r="BMT23" s="46"/>
      <c r="BMU23" s="46"/>
      <c r="BMV23" s="46"/>
      <c r="BMW23" s="46"/>
      <c r="BMX23" s="46"/>
      <c r="BMY23" s="46"/>
      <c r="BMZ23" s="46"/>
      <c r="BNA23" s="46"/>
      <c r="BNB23" s="46"/>
      <c r="BNC23" s="46"/>
      <c r="BND23" s="46"/>
      <c r="BNE23" s="46"/>
      <c r="BNF23" s="46"/>
      <c r="BNG23" s="46"/>
      <c r="BNH23" s="46"/>
      <c r="BNI23" s="46"/>
      <c r="BNJ23" s="46"/>
      <c r="BNK23" s="46"/>
      <c r="BNL23" s="46"/>
      <c r="BNM23" s="46"/>
      <c r="BNN23" s="46"/>
      <c r="BNO23" s="46"/>
      <c r="BNP23" s="46"/>
      <c r="BNQ23" s="46"/>
      <c r="BNR23" s="46"/>
      <c r="BNS23" s="46"/>
      <c r="BNT23" s="46"/>
      <c r="BNU23" s="46"/>
      <c r="BNV23" s="46"/>
      <c r="BNW23" s="46"/>
      <c r="BNX23" s="46"/>
      <c r="BNY23" s="46"/>
      <c r="BNZ23" s="46"/>
      <c r="BOA23" s="46"/>
      <c r="BOB23" s="46"/>
      <c r="BOC23" s="46"/>
      <c r="BOD23" s="46"/>
      <c r="BOE23" s="46"/>
      <c r="BOF23" s="46"/>
      <c r="BOG23" s="46"/>
      <c r="BOH23" s="46"/>
      <c r="BOI23" s="46"/>
      <c r="BOJ23" s="46"/>
      <c r="BOK23" s="46"/>
      <c r="BOL23" s="46"/>
      <c r="BOM23" s="46"/>
      <c r="BON23" s="46"/>
      <c r="BOO23" s="46"/>
      <c r="BOP23" s="46"/>
      <c r="BOQ23" s="46"/>
      <c r="BOR23" s="46"/>
      <c r="BOS23" s="46"/>
      <c r="BOT23" s="46"/>
      <c r="BOU23" s="46"/>
      <c r="BOV23" s="46"/>
      <c r="BOW23" s="46"/>
      <c r="BOX23" s="46"/>
      <c r="BOY23" s="46"/>
      <c r="BOZ23" s="46"/>
      <c r="BPA23" s="46"/>
      <c r="BPB23" s="46"/>
      <c r="BPC23" s="46"/>
      <c r="BPD23" s="46"/>
      <c r="BPE23" s="46"/>
      <c r="BPF23" s="46"/>
      <c r="BPG23" s="46"/>
      <c r="BPH23" s="46"/>
      <c r="BPI23" s="46"/>
      <c r="BPJ23" s="46"/>
      <c r="BPK23" s="46"/>
      <c r="BPL23" s="46"/>
      <c r="BPM23" s="46"/>
      <c r="BPN23" s="46"/>
      <c r="BPO23" s="46"/>
      <c r="BPP23" s="46"/>
      <c r="BPQ23" s="46"/>
      <c r="BPR23" s="46"/>
      <c r="BPS23" s="46"/>
      <c r="BPT23" s="46"/>
      <c r="BPU23" s="46"/>
      <c r="BPV23" s="46"/>
      <c r="BPW23" s="46"/>
      <c r="BPX23" s="46"/>
      <c r="BPY23" s="46"/>
      <c r="BPZ23" s="46"/>
      <c r="BQA23" s="46"/>
      <c r="BQB23" s="46"/>
      <c r="BQC23" s="46"/>
      <c r="BQD23" s="46"/>
      <c r="BQE23" s="46"/>
      <c r="BQF23" s="46"/>
      <c r="BQG23" s="46"/>
      <c r="BQH23" s="46"/>
      <c r="BQI23" s="46"/>
      <c r="BQJ23" s="46"/>
      <c r="BQK23" s="46"/>
      <c r="BQL23" s="46"/>
      <c r="BQM23" s="46"/>
      <c r="BQN23" s="46"/>
      <c r="BQO23" s="46"/>
      <c r="BQP23" s="46"/>
      <c r="BQQ23" s="46"/>
      <c r="BQR23" s="46"/>
      <c r="BQS23" s="46"/>
      <c r="BQT23" s="46"/>
      <c r="BQU23" s="46"/>
      <c r="BQV23" s="46"/>
      <c r="BQW23" s="46"/>
      <c r="BQX23" s="46"/>
      <c r="BQY23" s="46"/>
      <c r="BQZ23" s="46"/>
      <c r="BRA23" s="46"/>
      <c r="BRB23" s="46"/>
      <c r="BRC23" s="46"/>
      <c r="BRD23" s="46"/>
      <c r="BRE23" s="46"/>
      <c r="BRF23" s="46"/>
      <c r="BRG23" s="46"/>
      <c r="BRH23" s="46"/>
      <c r="BRI23" s="46"/>
      <c r="BRJ23" s="46"/>
      <c r="BRK23" s="46"/>
      <c r="BRL23" s="46"/>
      <c r="BRM23" s="46"/>
      <c r="BRN23" s="46"/>
      <c r="BRO23" s="46"/>
      <c r="BRP23" s="46"/>
      <c r="BRQ23" s="46"/>
      <c r="BRR23" s="46"/>
      <c r="BRS23" s="46"/>
      <c r="BRT23" s="46"/>
      <c r="BRU23" s="46"/>
      <c r="BRV23" s="46"/>
      <c r="BRW23" s="46"/>
      <c r="BRX23" s="46"/>
      <c r="BRY23" s="46"/>
      <c r="BRZ23" s="46"/>
      <c r="BSA23" s="46"/>
      <c r="BSB23" s="46"/>
      <c r="BSC23" s="46"/>
      <c r="BSD23" s="46"/>
      <c r="BSE23" s="46"/>
      <c r="BSF23" s="46"/>
      <c r="BSG23" s="46"/>
      <c r="BSH23" s="46"/>
      <c r="BSI23" s="46"/>
      <c r="BSJ23" s="46"/>
      <c r="BSK23" s="46"/>
      <c r="BSL23" s="46"/>
      <c r="BSM23" s="46"/>
      <c r="BSN23" s="46"/>
      <c r="BSO23" s="46"/>
      <c r="BSP23" s="46"/>
      <c r="BSQ23" s="46"/>
      <c r="BSR23" s="46"/>
      <c r="BSS23" s="46"/>
      <c r="BST23" s="46"/>
      <c r="BSU23" s="46"/>
      <c r="BSV23" s="46"/>
      <c r="BSW23" s="46"/>
      <c r="BSX23" s="46"/>
      <c r="BSY23" s="46"/>
      <c r="BSZ23" s="46"/>
      <c r="BTA23" s="46"/>
      <c r="BTB23" s="46"/>
      <c r="BTC23" s="46"/>
      <c r="BTD23" s="46"/>
      <c r="BTE23" s="46"/>
      <c r="BTF23" s="46"/>
      <c r="BTG23" s="46"/>
      <c r="BTH23" s="46"/>
      <c r="BTI23" s="46"/>
      <c r="BTJ23" s="46"/>
      <c r="BTK23" s="46"/>
      <c r="BTL23" s="46"/>
      <c r="BTM23" s="46"/>
      <c r="BTN23" s="46"/>
      <c r="BTO23" s="46"/>
      <c r="BTP23" s="46"/>
      <c r="BTQ23" s="46"/>
      <c r="BTR23" s="46"/>
      <c r="BTS23" s="46"/>
      <c r="BTT23" s="46"/>
      <c r="BTU23" s="46"/>
      <c r="BTV23" s="46"/>
      <c r="BTW23" s="46"/>
      <c r="BTX23" s="46"/>
      <c r="BTY23" s="46"/>
      <c r="BTZ23" s="46"/>
      <c r="BUA23" s="46"/>
      <c r="BUB23" s="46"/>
      <c r="BUC23" s="46"/>
      <c r="BUD23" s="46"/>
      <c r="BUE23" s="46"/>
      <c r="BUF23" s="46"/>
      <c r="BUG23" s="46"/>
      <c r="BUH23" s="46"/>
      <c r="BUI23" s="46"/>
      <c r="BUJ23" s="46"/>
      <c r="BUK23" s="46"/>
      <c r="BUL23" s="46"/>
      <c r="BUM23" s="46"/>
      <c r="BUN23" s="46"/>
      <c r="BUO23" s="46"/>
      <c r="BUP23" s="46"/>
      <c r="BUQ23" s="46"/>
      <c r="BUR23" s="46"/>
      <c r="BUS23" s="46"/>
      <c r="BUT23" s="46"/>
      <c r="BUU23" s="46"/>
      <c r="BUV23" s="46"/>
      <c r="BUW23" s="46"/>
      <c r="BUX23" s="46"/>
      <c r="BUY23" s="46"/>
      <c r="BUZ23" s="46"/>
      <c r="BVA23" s="46"/>
      <c r="BVB23" s="46"/>
      <c r="BVC23" s="46"/>
      <c r="BVD23" s="46"/>
      <c r="BVE23" s="46"/>
      <c r="BVF23" s="46"/>
      <c r="BVG23" s="46"/>
      <c r="BVH23" s="46"/>
      <c r="BVI23" s="46"/>
      <c r="BVJ23" s="46"/>
      <c r="BVK23" s="46"/>
      <c r="BVL23" s="46"/>
      <c r="BVM23" s="46"/>
      <c r="BVN23" s="46"/>
      <c r="BVO23" s="46"/>
      <c r="BVP23" s="46"/>
      <c r="BVQ23" s="46"/>
      <c r="BVR23" s="46"/>
      <c r="BVS23" s="46"/>
      <c r="BVT23" s="46"/>
      <c r="BVU23" s="46"/>
      <c r="BVV23" s="46"/>
      <c r="BVW23" s="46"/>
      <c r="BVX23" s="46"/>
      <c r="BVY23" s="46"/>
      <c r="BVZ23" s="46"/>
      <c r="BWA23" s="46"/>
      <c r="BWB23" s="46"/>
      <c r="BWC23" s="46"/>
      <c r="BWD23" s="46"/>
      <c r="BWE23" s="46"/>
      <c r="BWF23" s="46"/>
      <c r="BWG23" s="46"/>
      <c r="BWH23" s="46"/>
      <c r="BWI23" s="46"/>
      <c r="BWJ23" s="46"/>
      <c r="BWK23" s="46"/>
      <c r="BWL23" s="46"/>
      <c r="BWM23" s="46"/>
      <c r="BWN23" s="46"/>
      <c r="BWO23" s="46"/>
      <c r="BWP23" s="46"/>
      <c r="BWQ23" s="46"/>
      <c r="BWR23" s="46"/>
      <c r="BWS23" s="46"/>
      <c r="BWT23" s="46"/>
      <c r="BWU23" s="46"/>
      <c r="BWV23" s="46"/>
      <c r="BWW23" s="46"/>
      <c r="BWX23" s="46"/>
      <c r="BWY23" s="46"/>
      <c r="BWZ23" s="46"/>
      <c r="BXA23" s="46"/>
      <c r="BXB23" s="46"/>
      <c r="BXC23" s="46"/>
      <c r="BXD23" s="46"/>
      <c r="BXE23" s="46"/>
      <c r="BXF23" s="46"/>
      <c r="BXG23" s="46"/>
      <c r="BXH23" s="46"/>
      <c r="BXI23" s="46"/>
      <c r="BXJ23" s="46"/>
      <c r="BXK23" s="46"/>
      <c r="BXL23" s="46"/>
      <c r="BXM23" s="46"/>
      <c r="BXN23" s="46"/>
      <c r="BXO23" s="46"/>
      <c r="BXP23" s="46"/>
      <c r="BXQ23" s="46"/>
      <c r="BXR23" s="46"/>
      <c r="BXS23" s="46"/>
      <c r="BXT23" s="46"/>
      <c r="BXU23" s="46"/>
      <c r="BXV23" s="46"/>
      <c r="BXW23" s="46"/>
      <c r="BXX23" s="46"/>
      <c r="BXY23" s="46"/>
      <c r="BXZ23" s="46"/>
      <c r="BYA23" s="46"/>
      <c r="BYB23" s="46"/>
      <c r="BYC23" s="46"/>
      <c r="BYD23" s="46"/>
      <c r="BYE23" s="46"/>
      <c r="BYF23" s="46"/>
      <c r="BYG23" s="46"/>
      <c r="BYH23" s="46"/>
      <c r="BYI23" s="46"/>
      <c r="BYJ23" s="46"/>
      <c r="BYK23" s="46"/>
      <c r="BYL23" s="46"/>
      <c r="BYM23" s="46"/>
      <c r="BYN23" s="46"/>
      <c r="BYO23" s="46"/>
      <c r="BYP23" s="46"/>
      <c r="BYQ23" s="46"/>
      <c r="BYR23" s="46"/>
      <c r="BYS23" s="46"/>
      <c r="BYT23" s="46"/>
      <c r="BYU23" s="46"/>
      <c r="BYV23" s="46"/>
      <c r="BYW23" s="46"/>
      <c r="BYX23" s="46"/>
      <c r="BYY23" s="46"/>
      <c r="BYZ23" s="46"/>
      <c r="BZA23" s="46"/>
      <c r="BZB23" s="46"/>
      <c r="BZC23" s="46"/>
      <c r="BZD23" s="46"/>
      <c r="BZE23" s="46"/>
      <c r="BZF23" s="46"/>
      <c r="BZG23" s="46"/>
      <c r="BZH23" s="46"/>
      <c r="BZI23" s="46"/>
      <c r="BZJ23" s="46"/>
      <c r="BZK23" s="46"/>
      <c r="BZL23" s="46"/>
      <c r="BZM23" s="46"/>
      <c r="BZN23" s="46"/>
      <c r="BZO23" s="46"/>
      <c r="BZP23" s="46"/>
      <c r="BZQ23" s="46"/>
      <c r="BZR23" s="46"/>
      <c r="BZS23" s="46"/>
      <c r="BZT23" s="46"/>
      <c r="BZU23" s="46"/>
      <c r="BZV23" s="46"/>
      <c r="BZW23" s="46"/>
      <c r="BZX23" s="46"/>
      <c r="BZY23" s="46"/>
      <c r="BZZ23" s="46"/>
      <c r="CAA23" s="46"/>
      <c r="CAB23" s="46"/>
      <c r="CAC23" s="46"/>
      <c r="CAD23" s="46"/>
      <c r="CAE23" s="46"/>
      <c r="CAF23" s="46"/>
      <c r="CAG23" s="46"/>
      <c r="CAH23" s="46"/>
      <c r="CAI23" s="46"/>
      <c r="CAJ23" s="46"/>
      <c r="CAK23" s="46"/>
      <c r="CAL23" s="46"/>
      <c r="CAM23" s="46"/>
      <c r="CAN23" s="46"/>
      <c r="CAO23" s="46"/>
      <c r="CAP23" s="46"/>
      <c r="CAQ23" s="46"/>
      <c r="CAR23" s="46"/>
      <c r="CAS23" s="46"/>
      <c r="CAT23" s="46"/>
      <c r="CAU23" s="46"/>
      <c r="CAV23" s="46"/>
      <c r="CAW23" s="46"/>
      <c r="CAX23" s="46"/>
      <c r="CAY23" s="46"/>
      <c r="CAZ23" s="46"/>
      <c r="CBA23" s="46"/>
      <c r="CBB23" s="46"/>
      <c r="CBC23" s="46"/>
      <c r="CBD23" s="46"/>
      <c r="CBE23" s="46"/>
      <c r="CBF23" s="46"/>
      <c r="CBG23" s="46"/>
      <c r="CBH23" s="46"/>
      <c r="CBI23" s="46"/>
      <c r="CBJ23" s="46"/>
      <c r="CBK23" s="46"/>
      <c r="CBL23" s="46"/>
      <c r="CBM23" s="46"/>
      <c r="CBN23" s="46"/>
      <c r="CBO23" s="46"/>
      <c r="CBP23" s="46"/>
      <c r="CBQ23" s="46"/>
      <c r="CBR23" s="46"/>
      <c r="CBS23" s="46"/>
      <c r="CBT23" s="46"/>
      <c r="CBU23" s="46"/>
      <c r="CBV23" s="46"/>
      <c r="CBW23" s="46"/>
      <c r="CBX23" s="46"/>
      <c r="CBY23" s="46"/>
      <c r="CBZ23" s="46"/>
      <c r="CCA23" s="46"/>
      <c r="CCB23" s="46"/>
      <c r="CCC23" s="46"/>
      <c r="CCD23" s="46"/>
      <c r="CCE23" s="46"/>
      <c r="CCF23" s="46"/>
      <c r="CCG23" s="46"/>
      <c r="CCH23" s="46"/>
      <c r="CCI23" s="46"/>
      <c r="CCJ23" s="46"/>
      <c r="CCK23" s="46"/>
      <c r="CCL23" s="46"/>
      <c r="CCM23" s="46"/>
      <c r="CCN23" s="46"/>
      <c r="CCO23" s="46"/>
      <c r="CCP23" s="46"/>
      <c r="CCQ23" s="46"/>
      <c r="CCR23" s="46"/>
      <c r="CCS23" s="46"/>
      <c r="CCT23" s="46"/>
      <c r="CCU23" s="46"/>
      <c r="CCV23" s="46"/>
      <c r="CCW23" s="46"/>
      <c r="CCX23" s="46"/>
      <c r="CCY23" s="46"/>
      <c r="CCZ23" s="46"/>
      <c r="CDA23" s="46"/>
      <c r="CDB23" s="46"/>
      <c r="CDC23" s="46"/>
      <c r="CDD23" s="46"/>
      <c r="CDE23" s="46"/>
      <c r="CDF23" s="46"/>
      <c r="CDG23" s="46"/>
      <c r="CDH23" s="46"/>
      <c r="CDI23" s="46"/>
      <c r="CDJ23" s="46"/>
      <c r="CDK23" s="46"/>
      <c r="CDL23" s="46"/>
      <c r="CDM23" s="46"/>
      <c r="CDN23" s="46"/>
      <c r="CDO23" s="46"/>
      <c r="CDP23" s="46"/>
      <c r="CDQ23" s="46"/>
      <c r="CDR23" s="46"/>
      <c r="CDS23" s="46"/>
      <c r="CDT23" s="46"/>
      <c r="CDU23" s="46"/>
      <c r="CDV23" s="46"/>
      <c r="CDW23" s="46"/>
      <c r="CDX23" s="46"/>
      <c r="CDY23" s="46"/>
      <c r="CDZ23" s="46"/>
      <c r="CEA23" s="46"/>
      <c r="CEB23" s="46"/>
      <c r="CEC23" s="46"/>
      <c r="CED23" s="46"/>
      <c r="CEE23" s="46"/>
      <c r="CEF23" s="46"/>
      <c r="CEG23" s="46"/>
      <c r="CEH23" s="46"/>
      <c r="CEI23" s="46"/>
      <c r="CEJ23" s="46"/>
      <c r="CEK23" s="46"/>
      <c r="CEL23" s="46"/>
      <c r="CEM23" s="46"/>
      <c r="CEN23" s="46"/>
      <c r="CEO23" s="46"/>
      <c r="CEP23" s="46"/>
      <c r="CEQ23" s="46"/>
      <c r="CER23" s="46"/>
      <c r="CES23" s="46"/>
      <c r="CET23" s="46"/>
      <c r="CEU23" s="46"/>
      <c r="CEV23" s="46"/>
      <c r="CEW23" s="46"/>
      <c r="CEX23" s="46"/>
      <c r="CEY23" s="46"/>
      <c r="CEZ23" s="46"/>
      <c r="CFA23" s="46"/>
      <c r="CFB23" s="46"/>
      <c r="CFC23" s="46"/>
      <c r="CFD23" s="46"/>
      <c r="CFE23" s="46"/>
      <c r="CFF23" s="46"/>
      <c r="CFG23" s="46"/>
      <c r="CFH23" s="46"/>
      <c r="CFI23" s="46"/>
      <c r="CFJ23" s="46"/>
      <c r="CFK23" s="46"/>
      <c r="CFL23" s="46"/>
      <c r="CFM23" s="46"/>
      <c r="CFN23" s="46"/>
      <c r="CFO23" s="46"/>
      <c r="CFP23" s="46"/>
      <c r="CFQ23" s="46"/>
      <c r="CFR23" s="46"/>
      <c r="CFS23" s="46"/>
      <c r="CFT23" s="46"/>
      <c r="CFU23" s="46"/>
      <c r="CFV23" s="46"/>
      <c r="CFW23" s="46"/>
      <c r="CFX23" s="46"/>
      <c r="CFY23" s="46"/>
      <c r="CFZ23" s="46"/>
      <c r="CGA23" s="46"/>
      <c r="CGB23" s="46"/>
      <c r="CGC23" s="46"/>
      <c r="CGD23" s="46"/>
      <c r="CGE23" s="46"/>
      <c r="CGF23" s="46"/>
      <c r="CGG23" s="46"/>
      <c r="CGH23" s="46"/>
      <c r="CGI23" s="46"/>
      <c r="CGJ23" s="46"/>
      <c r="CGK23" s="46"/>
      <c r="CGL23" s="46"/>
      <c r="CGM23" s="46"/>
      <c r="CGN23" s="46"/>
      <c r="CGO23" s="46"/>
      <c r="CGP23" s="46"/>
      <c r="CGQ23" s="46"/>
      <c r="CGR23" s="46"/>
      <c r="CGS23" s="46"/>
      <c r="CGT23" s="46"/>
      <c r="CGU23" s="46"/>
      <c r="CGV23" s="46"/>
      <c r="CGW23" s="46"/>
      <c r="CGX23" s="46"/>
      <c r="CGY23" s="46"/>
      <c r="CGZ23" s="46"/>
      <c r="CHA23" s="46"/>
      <c r="CHB23" s="46"/>
      <c r="CHC23" s="46"/>
      <c r="CHD23" s="46"/>
      <c r="CHE23" s="46"/>
      <c r="CHF23" s="46"/>
      <c r="CHG23" s="46"/>
      <c r="CHH23" s="46"/>
      <c r="CHI23" s="46"/>
      <c r="CHJ23" s="46"/>
      <c r="CHK23" s="46"/>
      <c r="CHL23" s="46"/>
      <c r="CHM23" s="46"/>
      <c r="CHN23" s="46"/>
      <c r="CHO23" s="46"/>
      <c r="CHP23" s="46"/>
      <c r="CHQ23" s="46"/>
      <c r="CHR23" s="46"/>
      <c r="CHS23" s="46"/>
      <c r="CHT23" s="46"/>
      <c r="CHU23" s="46"/>
      <c r="CHV23" s="46"/>
      <c r="CHW23" s="46"/>
      <c r="CHX23" s="46"/>
      <c r="CHY23" s="46"/>
      <c r="CHZ23" s="46"/>
      <c r="CIA23" s="46"/>
      <c r="CIB23" s="46"/>
      <c r="CIC23" s="46"/>
      <c r="CID23" s="46"/>
      <c r="CIE23" s="46"/>
      <c r="CIF23" s="46"/>
      <c r="CIG23" s="46"/>
      <c r="CIH23" s="46"/>
      <c r="CII23" s="46"/>
      <c r="CIJ23" s="46"/>
      <c r="CIK23" s="46"/>
      <c r="CIL23" s="46"/>
      <c r="CIM23" s="46"/>
      <c r="CIN23" s="46"/>
      <c r="CIO23" s="46"/>
      <c r="CIP23" s="46"/>
      <c r="CIQ23" s="46"/>
      <c r="CIR23" s="46"/>
      <c r="CIS23" s="46"/>
      <c r="CIT23" s="46"/>
      <c r="CIU23" s="46"/>
      <c r="CIV23" s="46"/>
      <c r="CIW23" s="46"/>
      <c r="CIX23" s="46"/>
      <c r="CIY23" s="46"/>
      <c r="CIZ23" s="46"/>
      <c r="CJA23" s="46"/>
      <c r="CJB23" s="46"/>
      <c r="CJC23" s="46"/>
      <c r="CJD23" s="46"/>
      <c r="CJE23" s="46"/>
      <c r="CJF23" s="46"/>
      <c r="CJG23" s="46"/>
      <c r="CJH23" s="46"/>
      <c r="CJI23" s="46"/>
      <c r="CJJ23" s="46"/>
      <c r="CJK23" s="46"/>
      <c r="CJL23" s="46"/>
      <c r="CJM23" s="46"/>
      <c r="CJN23" s="46"/>
      <c r="CJO23" s="46"/>
      <c r="CJP23" s="46"/>
      <c r="CJQ23" s="46"/>
      <c r="CJR23" s="46"/>
      <c r="CJS23" s="46"/>
      <c r="CJT23" s="46"/>
      <c r="CJU23" s="46"/>
      <c r="CJV23" s="46"/>
      <c r="CJW23" s="46"/>
      <c r="CJX23" s="46"/>
      <c r="CJY23" s="46"/>
      <c r="CJZ23" s="46"/>
      <c r="CKA23" s="46"/>
      <c r="CKB23" s="46"/>
      <c r="CKC23" s="46"/>
      <c r="CKD23" s="46"/>
      <c r="CKE23" s="46"/>
    </row>
    <row r="24" s="47" customFormat="1" ht="18.75" spans="1:2319">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c r="JV24" s="46"/>
      <c r="JW24" s="46"/>
      <c r="JX24" s="46"/>
      <c r="JY24" s="46"/>
      <c r="JZ24" s="46"/>
      <c r="KA24" s="46"/>
      <c r="KB24" s="46"/>
      <c r="KC24" s="46"/>
      <c r="KD24" s="46"/>
      <c r="KE24" s="46"/>
      <c r="KF24" s="46"/>
      <c r="KG24" s="46"/>
      <c r="KH24" s="46"/>
      <c r="KI24" s="46"/>
      <c r="KJ24" s="46"/>
      <c r="KK24" s="46"/>
      <c r="KL24" s="46"/>
      <c r="KM24" s="46"/>
      <c r="KN24" s="46"/>
      <c r="KO24" s="46"/>
      <c r="KP24" s="46"/>
      <c r="KQ24" s="46"/>
      <c r="KR24" s="46"/>
      <c r="KS24" s="46"/>
      <c r="KT24" s="46"/>
      <c r="KU24" s="46"/>
      <c r="KV24" s="46"/>
      <c r="KW24" s="46"/>
      <c r="KX24" s="46"/>
      <c r="KY24" s="46"/>
      <c r="KZ24" s="46"/>
      <c r="LA24" s="46"/>
      <c r="LB24" s="46"/>
      <c r="LC24" s="46"/>
      <c r="LD24" s="46"/>
      <c r="LE24" s="46"/>
      <c r="LF24" s="46"/>
      <c r="LG24" s="46"/>
      <c r="LH24" s="46"/>
      <c r="LI24" s="46"/>
      <c r="LJ24" s="46"/>
      <c r="LK24" s="46"/>
      <c r="LL24" s="46"/>
      <c r="LM24" s="46"/>
      <c r="LN24" s="46"/>
      <c r="LO24" s="46"/>
      <c r="LP24" s="46"/>
      <c r="LQ24" s="46"/>
      <c r="LR24" s="46"/>
      <c r="LS24" s="46"/>
      <c r="LT24" s="46"/>
      <c r="LU24" s="46"/>
      <c r="LV24" s="46"/>
      <c r="LW24" s="46"/>
      <c r="LX24" s="46"/>
      <c r="LY24" s="46"/>
      <c r="LZ24" s="46"/>
      <c r="MA24" s="46"/>
      <c r="MB24" s="46"/>
      <c r="MC24" s="46"/>
      <c r="MD24" s="46"/>
      <c r="ME24" s="46"/>
      <c r="MF24" s="46"/>
      <c r="MG24" s="46"/>
      <c r="MH24" s="46"/>
      <c r="MI24" s="46"/>
      <c r="MJ24" s="46"/>
      <c r="MK24" s="46"/>
      <c r="ML24" s="46"/>
      <c r="MM24" s="46"/>
      <c r="MN24" s="46"/>
      <c r="MO24" s="46"/>
      <c r="MP24" s="46"/>
      <c r="MQ24" s="46"/>
      <c r="MR24" s="46"/>
      <c r="MS24" s="46"/>
      <c r="MT24" s="46"/>
      <c r="MU24" s="46"/>
      <c r="MV24" s="46"/>
      <c r="MW24" s="46"/>
      <c r="MX24" s="46"/>
      <c r="MY24" s="46"/>
      <c r="MZ24" s="46"/>
      <c r="NA24" s="46"/>
      <c r="NB24" s="46"/>
      <c r="NC24" s="46"/>
      <c r="ND24" s="46"/>
      <c r="NE24" s="46"/>
      <c r="NF24" s="46"/>
      <c r="NG24" s="46"/>
      <c r="NH24" s="46"/>
      <c r="NI24" s="46"/>
      <c r="NJ24" s="46"/>
      <c r="NK24" s="46"/>
      <c r="NL24" s="46"/>
      <c r="NM24" s="46"/>
      <c r="NN24" s="46"/>
      <c r="NO24" s="46"/>
      <c r="NP24" s="46"/>
      <c r="NQ24" s="46"/>
      <c r="NR24" s="46"/>
      <c r="NS24" s="46"/>
      <c r="NT24" s="46"/>
      <c r="NU24" s="46"/>
      <c r="NV24" s="46"/>
      <c r="NW24" s="46"/>
      <c r="NX24" s="46"/>
      <c r="NY24" s="46"/>
      <c r="NZ24" s="46"/>
      <c r="OA24" s="46"/>
      <c r="OB24" s="46"/>
      <c r="OC24" s="46"/>
      <c r="OD24" s="46"/>
      <c r="OE24" s="46"/>
      <c r="OF24" s="46"/>
      <c r="OG24" s="46"/>
      <c r="OH24" s="46"/>
      <c r="OI24" s="46"/>
      <c r="OJ24" s="46"/>
      <c r="OK24" s="46"/>
      <c r="OL24" s="46"/>
      <c r="OM24" s="46"/>
      <c r="ON24" s="46"/>
      <c r="OO24" s="46"/>
      <c r="OP24" s="46"/>
      <c r="OQ24" s="46"/>
      <c r="OR24" s="46"/>
      <c r="OS24" s="46"/>
      <c r="OT24" s="46"/>
      <c r="OU24" s="46"/>
      <c r="OV24" s="46"/>
      <c r="OW24" s="46"/>
      <c r="OX24" s="46"/>
      <c r="OY24" s="46"/>
      <c r="OZ24" s="46"/>
      <c r="PA24" s="46"/>
      <c r="PB24" s="46"/>
      <c r="PC24" s="46"/>
      <c r="PD24" s="46"/>
      <c r="PE24" s="46"/>
      <c r="PF24" s="46"/>
      <c r="PG24" s="46"/>
      <c r="PH24" s="46"/>
      <c r="PI24" s="46"/>
      <c r="PJ24" s="46"/>
      <c r="PK24" s="46"/>
      <c r="PL24" s="46"/>
      <c r="PM24" s="46"/>
      <c r="PN24" s="46"/>
      <c r="PO24" s="46"/>
      <c r="PP24" s="46"/>
      <c r="PQ24" s="46"/>
      <c r="PR24" s="46"/>
      <c r="PS24" s="46"/>
      <c r="PT24" s="46"/>
      <c r="PU24" s="46"/>
      <c r="PV24" s="46"/>
      <c r="PW24" s="46"/>
      <c r="PX24" s="46"/>
      <c r="PY24" s="46"/>
      <c r="PZ24" s="46"/>
      <c r="QA24" s="46"/>
      <c r="QB24" s="46"/>
      <c r="QC24" s="46"/>
      <c r="QD24" s="46"/>
      <c r="QE24" s="46"/>
      <c r="QF24" s="46"/>
      <c r="QG24" s="46"/>
      <c r="QH24" s="46"/>
      <c r="QI24" s="46"/>
      <c r="QJ24" s="46"/>
      <c r="QK24" s="46"/>
      <c r="QL24" s="46"/>
      <c r="QM24" s="46"/>
      <c r="QN24" s="46"/>
      <c r="QO24" s="46"/>
      <c r="QP24" s="46"/>
      <c r="QQ24" s="46"/>
      <c r="QR24" s="46"/>
      <c r="QS24" s="46"/>
      <c r="QT24" s="46"/>
      <c r="QU24" s="46"/>
      <c r="QV24" s="46"/>
      <c r="QW24" s="46"/>
      <c r="QX24" s="46"/>
      <c r="QY24" s="46"/>
      <c r="QZ24" s="46"/>
      <c r="RA24" s="46"/>
      <c r="RB24" s="46"/>
      <c r="RC24" s="46"/>
      <c r="RD24" s="46"/>
      <c r="RE24" s="46"/>
      <c r="RF24" s="46"/>
      <c r="RG24" s="46"/>
      <c r="RH24" s="46"/>
      <c r="RI24" s="46"/>
      <c r="RJ24" s="46"/>
      <c r="RK24" s="46"/>
      <c r="RL24" s="46"/>
      <c r="RM24" s="46"/>
      <c r="RN24" s="46"/>
      <c r="RO24" s="46"/>
      <c r="RP24" s="46"/>
      <c r="RQ24" s="46"/>
      <c r="RR24" s="46"/>
      <c r="RS24" s="46"/>
      <c r="RT24" s="46"/>
      <c r="RU24" s="46"/>
      <c r="RV24" s="46"/>
      <c r="RW24" s="46"/>
      <c r="RX24" s="46"/>
      <c r="RY24" s="46"/>
      <c r="RZ24" s="46"/>
      <c r="SA24" s="46"/>
      <c r="SB24" s="46"/>
      <c r="SC24" s="46"/>
      <c r="SD24" s="46"/>
      <c r="SE24" s="46"/>
      <c r="SF24" s="46"/>
      <c r="SG24" s="46"/>
      <c r="SH24" s="46"/>
      <c r="SI24" s="46"/>
      <c r="SJ24" s="46"/>
      <c r="SK24" s="46"/>
      <c r="SL24" s="46"/>
      <c r="SM24" s="46"/>
      <c r="SN24" s="46"/>
      <c r="SO24" s="46"/>
      <c r="SP24" s="46"/>
      <c r="SQ24" s="46"/>
      <c r="SR24" s="46"/>
      <c r="SS24" s="46"/>
      <c r="ST24" s="46"/>
      <c r="SU24" s="46"/>
      <c r="SV24" s="46"/>
      <c r="SW24" s="46"/>
      <c r="SX24" s="46"/>
      <c r="SY24" s="46"/>
      <c r="SZ24" s="46"/>
      <c r="TA24" s="46"/>
      <c r="TB24" s="46"/>
      <c r="TC24" s="46"/>
      <c r="TD24" s="46"/>
      <c r="TE24" s="46"/>
      <c r="TF24" s="46"/>
      <c r="TG24" s="46"/>
      <c r="TH24" s="46"/>
      <c r="TI24" s="46"/>
      <c r="TJ24" s="46"/>
      <c r="TK24" s="46"/>
      <c r="TL24" s="46"/>
      <c r="TM24" s="46"/>
      <c r="TN24" s="46"/>
      <c r="TO24" s="46"/>
      <c r="TP24" s="46"/>
      <c r="TQ24" s="46"/>
      <c r="TR24" s="46"/>
      <c r="TS24" s="46"/>
      <c r="TT24" s="46"/>
      <c r="TU24" s="46"/>
      <c r="TV24" s="46"/>
      <c r="TW24" s="46"/>
      <c r="TX24" s="46"/>
      <c r="TY24" s="46"/>
      <c r="TZ24" s="46"/>
      <c r="UA24" s="46"/>
      <c r="UB24" s="46"/>
      <c r="UC24" s="46"/>
      <c r="UD24" s="46"/>
      <c r="UE24" s="46"/>
      <c r="UF24" s="46"/>
      <c r="UG24" s="46"/>
      <c r="UH24" s="46"/>
      <c r="UI24" s="46"/>
      <c r="UJ24" s="46"/>
      <c r="UK24" s="46"/>
      <c r="UL24" s="46"/>
      <c r="UM24" s="46"/>
      <c r="UN24" s="46"/>
      <c r="UO24" s="46"/>
      <c r="UP24" s="46"/>
      <c r="UQ24" s="46"/>
      <c r="UR24" s="46"/>
      <c r="US24" s="46"/>
      <c r="UT24" s="46"/>
      <c r="UU24" s="46"/>
      <c r="UV24" s="46"/>
      <c r="UW24" s="46"/>
      <c r="UX24" s="46"/>
      <c r="UY24" s="46"/>
      <c r="UZ24" s="46"/>
      <c r="VA24" s="46"/>
      <c r="VB24" s="46"/>
      <c r="VC24" s="46"/>
      <c r="VD24" s="46"/>
      <c r="VE24" s="46"/>
      <c r="VF24" s="46"/>
      <c r="VG24" s="46"/>
      <c r="VH24" s="46"/>
      <c r="VI24" s="46"/>
      <c r="VJ24" s="46"/>
      <c r="VK24" s="46"/>
      <c r="VL24" s="46"/>
      <c r="VM24" s="46"/>
      <c r="VN24" s="46"/>
      <c r="VO24" s="46"/>
      <c r="VP24" s="46"/>
      <c r="VQ24" s="46"/>
      <c r="VR24" s="46"/>
      <c r="VS24" s="46"/>
      <c r="VT24" s="46"/>
      <c r="VU24" s="46"/>
      <c r="VV24" s="46"/>
      <c r="VW24" s="46"/>
      <c r="VX24" s="46"/>
      <c r="VY24" s="46"/>
      <c r="VZ24" s="46"/>
      <c r="WA24" s="46"/>
      <c r="WB24" s="46"/>
      <c r="WC24" s="46"/>
      <c r="WD24" s="46"/>
      <c r="WE24" s="46"/>
      <c r="WF24" s="46"/>
      <c r="WG24" s="46"/>
      <c r="WH24" s="46"/>
      <c r="WI24" s="46"/>
      <c r="WJ24" s="46"/>
      <c r="WK24" s="46"/>
      <c r="WL24" s="46"/>
      <c r="WM24" s="46"/>
      <c r="WN24" s="46"/>
      <c r="WO24" s="46"/>
      <c r="WP24" s="46"/>
      <c r="WQ24" s="46"/>
      <c r="WR24" s="46"/>
      <c r="WS24" s="46"/>
      <c r="WT24" s="46"/>
      <c r="WU24" s="46"/>
      <c r="WV24" s="46"/>
      <c r="WW24" s="46"/>
      <c r="WX24" s="46"/>
      <c r="WY24" s="46"/>
      <c r="WZ24" s="46"/>
      <c r="XA24" s="46"/>
      <c r="XB24" s="46"/>
      <c r="XC24" s="46"/>
      <c r="XD24" s="46"/>
      <c r="XE24" s="46"/>
      <c r="XF24" s="46"/>
      <c r="XG24" s="46"/>
      <c r="XH24" s="46"/>
      <c r="XI24" s="46"/>
      <c r="XJ24" s="46"/>
      <c r="XK24" s="46"/>
      <c r="XL24" s="46"/>
      <c r="XM24" s="46"/>
      <c r="XN24" s="46"/>
      <c r="XO24" s="46"/>
      <c r="XP24" s="46"/>
      <c r="XQ24" s="46"/>
      <c r="XR24" s="46"/>
      <c r="XS24" s="46"/>
      <c r="XT24" s="46"/>
      <c r="XU24" s="46"/>
      <c r="XV24" s="46"/>
      <c r="XW24" s="46"/>
      <c r="XX24" s="46"/>
      <c r="XY24" s="46"/>
      <c r="XZ24" s="46"/>
      <c r="YA24" s="46"/>
      <c r="YB24" s="46"/>
      <c r="YC24" s="46"/>
      <c r="YD24" s="46"/>
      <c r="YE24" s="46"/>
      <c r="YF24" s="46"/>
      <c r="YG24" s="46"/>
      <c r="YH24" s="46"/>
      <c r="YI24" s="46"/>
      <c r="YJ24" s="46"/>
      <c r="YK24" s="46"/>
      <c r="YL24" s="46"/>
      <c r="YM24" s="46"/>
      <c r="YN24" s="46"/>
      <c r="YO24" s="46"/>
      <c r="YP24" s="46"/>
      <c r="YQ24" s="46"/>
      <c r="YR24" s="46"/>
      <c r="YS24" s="46"/>
      <c r="YT24" s="46"/>
      <c r="YU24" s="46"/>
      <c r="YV24" s="46"/>
      <c r="YW24" s="46"/>
      <c r="YX24" s="46"/>
      <c r="YY24" s="46"/>
      <c r="YZ24" s="46"/>
      <c r="ZA24" s="46"/>
      <c r="ZB24" s="46"/>
      <c r="ZC24" s="46"/>
      <c r="ZD24" s="46"/>
      <c r="ZE24" s="46"/>
      <c r="ZF24" s="46"/>
      <c r="ZG24" s="46"/>
      <c r="ZH24" s="46"/>
      <c r="ZI24" s="46"/>
      <c r="ZJ24" s="46"/>
      <c r="ZK24" s="46"/>
      <c r="ZL24" s="46"/>
      <c r="ZM24" s="46"/>
      <c r="ZN24" s="46"/>
      <c r="ZO24" s="46"/>
      <c r="ZP24" s="46"/>
      <c r="ZQ24" s="46"/>
      <c r="ZR24" s="46"/>
      <c r="ZS24" s="46"/>
      <c r="ZT24" s="46"/>
      <c r="ZU24" s="46"/>
      <c r="ZV24" s="46"/>
      <c r="ZW24" s="46"/>
      <c r="ZX24" s="46"/>
      <c r="ZY24" s="46"/>
      <c r="ZZ24" s="46"/>
      <c r="AAA24" s="46"/>
      <c r="AAB24" s="46"/>
      <c r="AAC24" s="46"/>
      <c r="AAD24" s="46"/>
      <c r="AAE24" s="46"/>
      <c r="AAF24" s="46"/>
      <c r="AAG24" s="46"/>
      <c r="AAH24" s="46"/>
      <c r="AAI24" s="46"/>
      <c r="AAJ24" s="46"/>
      <c r="AAK24" s="46"/>
      <c r="AAL24" s="46"/>
      <c r="AAM24" s="46"/>
      <c r="AAN24" s="46"/>
      <c r="AAO24" s="46"/>
      <c r="AAP24" s="46"/>
      <c r="AAQ24" s="46"/>
      <c r="AAR24" s="46"/>
      <c r="AAS24" s="46"/>
      <c r="AAT24" s="46"/>
      <c r="AAU24" s="46"/>
      <c r="AAV24" s="46"/>
      <c r="AAW24" s="46"/>
      <c r="AAX24" s="46"/>
      <c r="AAY24" s="46"/>
      <c r="AAZ24" s="46"/>
      <c r="ABA24" s="46"/>
      <c r="ABB24" s="46"/>
      <c r="ABC24" s="46"/>
      <c r="ABD24" s="46"/>
      <c r="ABE24" s="46"/>
      <c r="ABF24" s="46"/>
      <c r="ABG24" s="46"/>
      <c r="ABH24" s="46"/>
      <c r="ABI24" s="46"/>
      <c r="ABJ24" s="46"/>
      <c r="ABK24" s="46"/>
      <c r="ABL24" s="46"/>
      <c r="ABM24" s="46"/>
      <c r="ABN24" s="46"/>
      <c r="ABO24" s="46"/>
      <c r="ABP24" s="46"/>
      <c r="ABQ24" s="46"/>
      <c r="ABR24" s="46"/>
      <c r="ABS24" s="46"/>
      <c r="ABT24" s="46"/>
      <c r="ABU24" s="46"/>
      <c r="ABV24" s="46"/>
      <c r="ABW24" s="46"/>
      <c r="ABX24" s="46"/>
      <c r="ABY24" s="46"/>
      <c r="ABZ24" s="46"/>
      <c r="ACA24" s="46"/>
      <c r="ACB24" s="46"/>
      <c r="ACC24" s="46"/>
      <c r="ACD24" s="46"/>
      <c r="ACE24" s="46"/>
      <c r="ACF24" s="46"/>
      <c r="ACG24" s="46"/>
      <c r="ACH24" s="46"/>
      <c r="ACI24" s="46"/>
      <c r="ACJ24" s="46"/>
      <c r="ACK24" s="46"/>
      <c r="ACL24" s="46"/>
      <c r="ACM24" s="46"/>
      <c r="ACN24" s="46"/>
      <c r="ACO24" s="46"/>
      <c r="ACP24" s="46"/>
      <c r="ACQ24" s="46"/>
      <c r="ACR24" s="46"/>
      <c r="ACS24" s="46"/>
      <c r="ACT24" s="46"/>
      <c r="ACU24" s="46"/>
      <c r="ACV24" s="46"/>
      <c r="ACW24" s="46"/>
      <c r="ACX24" s="46"/>
      <c r="ACY24" s="46"/>
      <c r="ACZ24" s="46"/>
      <c r="ADA24" s="46"/>
      <c r="ADB24" s="46"/>
      <c r="ADC24" s="46"/>
      <c r="ADD24" s="46"/>
      <c r="ADE24" s="46"/>
      <c r="ADF24" s="46"/>
      <c r="ADG24" s="46"/>
      <c r="ADH24" s="46"/>
      <c r="ADI24" s="46"/>
      <c r="ADJ24" s="46"/>
      <c r="ADK24" s="46"/>
      <c r="ADL24" s="46"/>
      <c r="ADM24" s="46"/>
      <c r="ADN24" s="46"/>
      <c r="ADO24" s="46"/>
      <c r="ADP24" s="46"/>
      <c r="ADQ24" s="46"/>
      <c r="ADR24" s="46"/>
      <c r="ADS24" s="46"/>
      <c r="ADT24" s="46"/>
      <c r="ADU24" s="46"/>
      <c r="ADV24" s="46"/>
      <c r="ADW24" s="46"/>
      <c r="ADX24" s="46"/>
      <c r="ADY24" s="46"/>
      <c r="ADZ24" s="46"/>
      <c r="AEA24" s="46"/>
      <c r="AEB24" s="46"/>
      <c r="AEC24" s="46"/>
      <c r="AED24" s="46"/>
      <c r="AEE24" s="46"/>
      <c r="AEF24" s="46"/>
      <c r="AEG24" s="46"/>
      <c r="AEH24" s="46"/>
      <c r="AEI24" s="46"/>
      <c r="AEJ24" s="46"/>
      <c r="AEK24" s="46"/>
      <c r="AEL24" s="46"/>
      <c r="AEM24" s="46"/>
      <c r="AEN24" s="46"/>
      <c r="AEO24" s="46"/>
      <c r="AEP24" s="46"/>
      <c r="AEQ24" s="46"/>
      <c r="AER24" s="46"/>
      <c r="AES24" s="46"/>
      <c r="AET24" s="46"/>
      <c r="AEU24" s="46"/>
      <c r="AEV24" s="46"/>
      <c r="AEW24" s="46"/>
      <c r="AEX24" s="46"/>
      <c r="AEY24" s="46"/>
      <c r="AEZ24" s="46"/>
      <c r="AFA24" s="46"/>
      <c r="AFB24" s="46"/>
      <c r="AFC24" s="46"/>
      <c r="AFD24" s="46"/>
      <c r="AFE24" s="46"/>
      <c r="AFF24" s="46"/>
      <c r="AFG24" s="46"/>
      <c r="AFH24" s="46"/>
      <c r="AFI24" s="46"/>
      <c r="AFJ24" s="46"/>
      <c r="AFK24" s="46"/>
      <c r="AFL24" s="46"/>
      <c r="AFM24" s="46"/>
      <c r="AFN24" s="46"/>
      <c r="AFO24" s="46"/>
      <c r="AFP24" s="46"/>
      <c r="AFQ24" s="46"/>
      <c r="AFR24" s="46"/>
      <c r="AFS24" s="46"/>
      <c r="AFT24" s="46"/>
      <c r="AFU24" s="46"/>
      <c r="AFV24" s="46"/>
      <c r="AFW24" s="46"/>
      <c r="AFX24" s="46"/>
      <c r="AFY24" s="46"/>
      <c r="AFZ24" s="46"/>
      <c r="AGA24" s="46"/>
      <c r="AGB24" s="46"/>
      <c r="AGC24" s="46"/>
      <c r="AGD24" s="46"/>
      <c r="AGE24" s="46"/>
      <c r="AGF24" s="46"/>
      <c r="AGG24" s="46"/>
      <c r="AGH24" s="46"/>
      <c r="AGI24" s="46"/>
      <c r="AGJ24" s="46"/>
      <c r="AGK24" s="46"/>
      <c r="AGL24" s="46"/>
      <c r="AGM24" s="46"/>
      <c r="AGN24" s="46"/>
      <c r="AGO24" s="46"/>
      <c r="AGP24" s="46"/>
      <c r="AGQ24" s="46"/>
      <c r="AGR24" s="46"/>
      <c r="AGS24" s="46"/>
      <c r="AGT24" s="46"/>
      <c r="AGU24" s="46"/>
      <c r="AGV24" s="46"/>
      <c r="AGW24" s="46"/>
      <c r="AGX24" s="46"/>
      <c r="AGY24" s="46"/>
      <c r="AGZ24" s="46"/>
      <c r="AHA24" s="46"/>
      <c r="AHB24" s="46"/>
      <c r="AHC24" s="46"/>
      <c r="AHD24" s="46"/>
      <c r="AHE24" s="46"/>
      <c r="AHF24" s="46"/>
      <c r="AHG24" s="46"/>
      <c r="AHH24" s="46"/>
      <c r="AHI24" s="46"/>
      <c r="AHJ24" s="46"/>
      <c r="AHK24" s="46"/>
      <c r="AHL24" s="46"/>
      <c r="AHM24" s="46"/>
      <c r="AHN24" s="46"/>
      <c r="AHO24" s="46"/>
      <c r="AHP24" s="46"/>
      <c r="AHQ24" s="46"/>
      <c r="AHR24" s="46"/>
      <c r="AHS24" s="46"/>
      <c r="AHT24" s="46"/>
      <c r="AHU24" s="46"/>
      <c r="AHV24" s="46"/>
      <c r="AHW24" s="46"/>
      <c r="AHX24" s="46"/>
      <c r="AHY24" s="46"/>
      <c r="AHZ24" s="46"/>
      <c r="AIA24" s="46"/>
      <c r="AIB24" s="46"/>
      <c r="AIC24" s="46"/>
      <c r="AID24" s="46"/>
      <c r="AIE24" s="46"/>
      <c r="AIF24" s="46"/>
      <c r="AIG24" s="46"/>
      <c r="AIH24" s="46"/>
      <c r="AII24" s="46"/>
      <c r="AIJ24" s="46"/>
      <c r="AIK24" s="46"/>
      <c r="AIL24" s="46"/>
      <c r="AIM24" s="46"/>
      <c r="AIN24" s="46"/>
      <c r="AIO24" s="46"/>
      <c r="AIP24" s="46"/>
      <c r="AIQ24" s="46"/>
      <c r="AIR24" s="46"/>
      <c r="AIS24" s="46"/>
      <c r="AIT24" s="46"/>
      <c r="AIU24" s="46"/>
      <c r="AIV24" s="46"/>
      <c r="AIW24" s="46"/>
      <c r="AIX24" s="46"/>
      <c r="AIY24" s="46"/>
      <c r="AIZ24" s="46"/>
      <c r="AJA24" s="46"/>
      <c r="AJB24" s="46"/>
      <c r="AJC24" s="46"/>
      <c r="AJD24" s="46"/>
      <c r="AJE24" s="46"/>
      <c r="AJF24" s="46"/>
      <c r="AJG24" s="46"/>
      <c r="AJH24" s="46"/>
      <c r="AJI24" s="46"/>
      <c r="AJJ24" s="46"/>
      <c r="AJK24" s="46"/>
      <c r="AJL24" s="46"/>
      <c r="AJM24" s="46"/>
      <c r="AJN24" s="46"/>
      <c r="AJO24" s="46"/>
      <c r="AJP24" s="46"/>
      <c r="AJQ24" s="46"/>
      <c r="AJR24" s="46"/>
      <c r="AJS24" s="46"/>
      <c r="AJT24" s="46"/>
      <c r="AJU24" s="46"/>
      <c r="AJV24" s="46"/>
      <c r="AJW24" s="46"/>
      <c r="AJX24" s="46"/>
      <c r="AJY24" s="46"/>
      <c r="AJZ24" s="46"/>
      <c r="AKA24" s="46"/>
      <c r="AKB24" s="46"/>
      <c r="AKC24" s="46"/>
      <c r="AKD24" s="46"/>
      <c r="AKE24" s="46"/>
      <c r="AKF24" s="46"/>
      <c r="AKG24" s="46"/>
      <c r="AKH24" s="46"/>
      <c r="AKI24" s="46"/>
      <c r="AKJ24" s="46"/>
      <c r="AKK24" s="46"/>
      <c r="AKL24" s="46"/>
      <c r="AKM24" s="46"/>
      <c r="AKN24" s="46"/>
      <c r="AKO24" s="46"/>
      <c r="AKP24" s="46"/>
      <c r="AKQ24" s="46"/>
      <c r="AKR24" s="46"/>
      <c r="AKS24" s="46"/>
      <c r="AKT24" s="46"/>
      <c r="AKU24" s="46"/>
      <c r="AKV24" s="46"/>
      <c r="AKW24" s="46"/>
      <c r="AKX24" s="46"/>
      <c r="AKY24" s="46"/>
      <c r="AKZ24" s="46"/>
      <c r="ALA24" s="46"/>
      <c r="ALB24" s="46"/>
      <c r="ALC24" s="46"/>
      <c r="ALD24" s="46"/>
      <c r="ALE24" s="46"/>
      <c r="ALF24" s="46"/>
      <c r="ALG24" s="46"/>
      <c r="ALH24" s="46"/>
      <c r="ALI24" s="46"/>
      <c r="ALJ24" s="46"/>
      <c r="ALK24" s="46"/>
      <c r="ALL24" s="46"/>
      <c r="ALM24" s="46"/>
      <c r="ALN24" s="46"/>
      <c r="ALO24" s="46"/>
      <c r="ALP24" s="46"/>
      <c r="ALQ24" s="46"/>
      <c r="ALR24" s="46"/>
      <c r="ALS24" s="46"/>
      <c r="ALT24" s="46"/>
      <c r="ALU24" s="46"/>
      <c r="ALV24" s="46"/>
      <c r="ALW24" s="46"/>
      <c r="ALX24" s="46"/>
      <c r="ALY24" s="46"/>
      <c r="ALZ24" s="46"/>
      <c r="AMA24" s="46"/>
      <c r="AMB24" s="46"/>
      <c r="AMC24" s="46"/>
      <c r="AMD24" s="46"/>
      <c r="AME24" s="46"/>
      <c r="AMF24" s="46"/>
      <c r="AMG24" s="46"/>
      <c r="AMH24" s="46"/>
      <c r="AMI24" s="46"/>
      <c r="AMJ24" s="46"/>
      <c r="AMK24" s="46"/>
      <c r="AML24" s="46"/>
      <c r="AMM24" s="46"/>
      <c r="AMN24" s="46"/>
      <c r="AMO24" s="46"/>
      <c r="AMP24" s="46"/>
      <c r="AMQ24" s="46"/>
      <c r="AMR24" s="46"/>
      <c r="AMS24" s="46"/>
      <c r="AMT24" s="46"/>
      <c r="AMU24" s="46"/>
      <c r="AMV24" s="46"/>
      <c r="AMW24" s="46"/>
      <c r="AMX24" s="46"/>
      <c r="AMY24" s="46"/>
      <c r="AMZ24" s="46"/>
      <c r="ANA24" s="46"/>
      <c r="ANB24" s="46"/>
      <c r="ANC24" s="46"/>
      <c r="AND24" s="46"/>
      <c r="ANE24" s="46"/>
      <c r="ANF24" s="46"/>
      <c r="ANG24" s="46"/>
      <c r="ANH24" s="46"/>
      <c r="ANI24" s="46"/>
      <c r="ANJ24" s="46"/>
      <c r="ANK24" s="46"/>
      <c r="ANL24" s="46"/>
      <c r="ANM24" s="46"/>
      <c r="ANN24" s="46"/>
      <c r="ANO24" s="46"/>
      <c r="ANP24" s="46"/>
      <c r="ANQ24" s="46"/>
      <c r="ANR24" s="46"/>
      <c r="ANS24" s="46"/>
      <c r="ANT24" s="46"/>
      <c r="ANU24" s="46"/>
      <c r="ANV24" s="46"/>
      <c r="ANW24" s="46"/>
      <c r="ANX24" s="46"/>
      <c r="ANY24" s="46"/>
      <c r="ANZ24" s="46"/>
      <c r="AOA24" s="46"/>
      <c r="AOB24" s="46"/>
      <c r="AOC24" s="46"/>
      <c r="AOD24" s="46"/>
      <c r="AOE24" s="46"/>
      <c r="AOF24" s="46"/>
      <c r="AOG24" s="46"/>
      <c r="AOH24" s="46"/>
      <c r="AOI24" s="46"/>
      <c r="AOJ24" s="46"/>
      <c r="AOK24" s="46"/>
      <c r="AOL24" s="46"/>
      <c r="AOM24" s="46"/>
      <c r="AON24" s="46"/>
      <c r="AOO24" s="46"/>
      <c r="AOP24" s="46"/>
      <c r="AOQ24" s="46"/>
      <c r="AOR24" s="46"/>
      <c r="AOS24" s="46"/>
      <c r="AOT24" s="46"/>
      <c r="AOU24" s="46"/>
      <c r="AOV24" s="46"/>
      <c r="AOW24" s="46"/>
      <c r="AOX24" s="46"/>
      <c r="AOY24" s="46"/>
      <c r="AOZ24" s="46"/>
      <c r="APA24" s="46"/>
      <c r="APB24" s="46"/>
      <c r="APC24" s="46"/>
      <c r="APD24" s="46"/>
      <c r="APE24" s="46"/>
      <c r="APF24" s="46"/>
      <c r="APG24" s="46"/>
      <c r="APH24" s="46"/>
      <c r="API24" s="46"/>
      <c r="APJ24" s="46"/>
      <c r="APK24" s="46"/>
      <c r="APL24" s="46"/>
      <c r="APM24" s="46"/>
      <c r="APN24" s="46"/>
      <c r="APO24" s="46"/>
      <c r="APP24" s="46"/>
      <c r="APQ24" s="46"/>
      <c r="APR24" s="46"/>
      <c r="APS24" s="46"/>
      <c r="APT24" s="46"/>
      <c r="APU24" s="46"/>
      <c r="APV24" s="46"/>
      <c r="APW24" s="46"/>
      <c r="APX24" s="46"/>
      <c r="APY24" s="46"/>
      <c r="APZ24" s="46"/>
      <c r="AQA24" s="46"/>
      <c r="AQB24" s="46"/>
      <c r="AQC24" s="46"/>
      <c r="AQD24" s="46"/>
      <c r="AQE24" s="46"/>
      <c r="AQF24" s="46"/>
      <c r="AQG24" s="46"/>
      <c r="AQH24" s="46"/>
      <c r="AQI24" s="46"/>
      <c r="AQJ24" s="46"/>
      <c r="AQK24" s="46"/>
      <c r="AQL24" s="46"/>
      <c r="AQM24" s="46"/>
      <c r="AQN24" s="46"/>
      <c r="AQO24" s="46"/>
      <c r="AQP24" s="46"/>
      <c r="AQQ24" s="46"/>
      <c r="AQR24" s="46"/>
      <c r="AQS24" s="46"/>
      <c r="AQT24" s="46"/>
      <c r="AQU24" s="46"/>
      <c r="AQV24" s="46"/>
      <c r="AQW24" s="46"/>
      <c r="AQX24" s="46"/>
      <c r="AQY24" s="46"/>
      <c r="AQZ24" s="46"/>
      <c r="ARA24" s="46"/>
      <c r="ARB24" s="46"/>
      <c r="ARC24" s="46"/>
      <c r="ARD24" s="46"/>
      <c r="ARE24" s="46"/>
      <c r="ARF24" s="46"/>
      <c r="ARG24" s="46"/>
      <c r="ARH24" s="46"/>
      <c r="ARI24" s="46"/>
      <c r="ARJ24" s="46"/>
      <c r="ARK24" s="46"/>
      <c r="ARL24" s="46"/>
      <c r="ARM24" s="46"/>
      <c r="ARN24" s="46"/>
      <c r="ARO24" s="46"/>
      <c r="ARP24" s="46"/>
      <c r="ARQ24" s="46"/>
      <c r="ARR24" s="46"/>
      <c r="ARS24" s="46"/>
      <c r="ART24" s="46"/>
      <c r="ARU24" s="46"/>
      <c r="ARV24" s="46"/>
      <c r="ARW24" s="46"/>
      <c r="ARX24" s="46"/>
      <c r="ARY24" s="46"/>
      <c r="ARZ24" s="46"/>
      <c r="ASA24" s="46"/>
      <c r="ASB24" s="46"/>
      <c r="ASC24" s="46"/>
      <c r="ASD24" s="46"/>
      <c r="ASE24" s="46"/>
      <c r="ASF24" s="46"/>
      <c r="ASG24" s="46"/>
      <c r="ASH24" s="46"/>
      <c r="ASI24" s="46"/>
      <c r="ASJ24" s="46"/>
      <c r="ASK24" s="46"/>
      <c r="ASL24" s="46"/>
      <c r="ASM24" s="46"/>
      <c r="ASN24" s="46"/>
      <c r="ASO24" s="46"/>
      <c r="ASP24" s="46"/>
      <c r="ASQ24" s="46"/>
      <c r="ASR24" s="46"/>
      <c r="ASS24" s="46"/>
      <c r="AST24" s="46"/>
      <c r="ASU24" s="46"/>
      <c r="ASV24" s="46"/>
      <c r="ASW24" s="46"/>
      <c r="ASX24" s="46"/>
      <c r="ASY24" s="46"/>
      <c r="ASZ24" s="46"/>
      <c r="ATA24" s="46"/>
      <c r="ATB24" s="46"/>
      <c r="ATC24" s="46"/>
      <c r="ATD24" s="46"/>
      <c r="ATE24" s="46"/>
      <c r="ATF24" s="46"/>
      <c r="ATG24" s="46"/>
      <c r="ATH24" s="46"/>
      <c r="ATI24" s="46"/>
      <c r="ATJ24" s="46"/>
      <c r="ATK24" s="46"/>
      <c r="ATL24" s="46"/>
      <c r="ATM24" s="46"/>
      <c r="ATN24" s="46"/>
      <c r="ATO24" s="46"/>
      <c r="ATP24" s="46"/>
      <c r="ATQ24" s="46"/>
      <c r="ATR24" s="46"/>
      <c r="ATS24" s="46"/>
      <c r="ATT24" s="46"/>
      <c r="ATU24" s="46"/>
      <c r="ATV24" s="46"/>
      <c r="ATW24" s="46"/>
      <c r="ATX24" s="46"/>
      <c r="ATY24" s="46"/>
      <c r="ATZ24" s="46"/>
      <c r="AUA24" s="46"/>
      <c r="AUB24" s="46"/>
      <c r="AUC24" s="46"/>
      <c r="AUD24" s="46"/>
      <c r="AUE24" s="46"/>
      <c r="AUF24" s="46"/>
      <c r="AUG24" s="46"/>
      <c r="AUH24" s="46"/>
      <c r="AUI24" s="46"/>
      <c r="AUJ24" s="46"/>
      <c r="AUK24" s="46"/>
      <c r="AUL24" s="46"/>
      <c r="AUM24" s="46"/>
      <c r="AUN24" s="46"/>
      <c r="AUO24" s="46"/>
      <c r="AUP24" s="46"/>
      <c r="AUQ24" s="46"/>
      <c r="AUR24" s="46"/>
      <c r="AUS24" s="46"/>
      <c r="AUT24" s="46"/>
      <c r="AUU24" s="46"/>
      <c r="AUV24" s="46"/>
      <c r="AUW24" s="46"/>
      <c r="AUX24" s="46"/>
      <c r="AUY24" s="46"/>
      <c r="AUZ24" s="46"/>
      <c r="AVA24" s="46"/>
      <c r="AVB24" s="46"/>
      <c r="AVC24" s="46"/>
      <c r="AVD24" s="46"/>
      <c r="AVE24" s="46"/>
      <c r="AVF24" s="46"/>
      <c r="AVG24" s="46"/>
      <c r="AVH24" s="46"/>
      <c r="AVI24" s="46"/>
      <c r="AVJ24" s="46"/>
      <c r="AVK24" s="46"/>
      <c r="AVL24" s="46"/>
      <c r="AVM24" s="46"/>
      <c r="AVN24" s="46"/>
      <c r="AVO24" s="46"/>
      <c r="AVP24" s="46"/>
      <c r="AVQ24" s="46"/>
      <c r="AVR24" s="46"/>
      <c r="AVS24" s="46"/>
      <c r="AVT24" s="46"/>
      <c r="AVU24" s="46"/>
      <c r="AVV24" s="46"/>
      <c r="AVW24" s="46"/>
      <c r="AVX24" s="46"/>
      <c r="AVY24" s="46"/>
      <c r="AVZ24" s="46"/>
      <c r="AWA24" s="46"/>
      <c r="AWB24" s="46"/>
      <c r="AWC24" s="46"/>
      <c r="AWD24" s="46"/>
      <c r="AWE24" s="46"/>
      <c r="AWF24" s="46"/>
      <c r="AWG24" s="46"/>
      <c r="AWH24" s="46"/>
      <c r="AWI24" s="46"/>
      <c r="AWJ24" s="46"/>
      <c r="AWK24" s="46"/>
      <c r="AWL24" s="46"/>
      <c r="AWM24" s="46"/>
      <c r="AWN24" s="46"/>
      <c r="AWO24" s="46"/>
      <c r="AWP24" s="46"/>
      <c r="AWQ24" s="46"/>
      <c r="AWR24" s="46"/>
      <c r="AWS24" s="46"/>
      <c r="AWT24" s="46"/>
      <c r="AWU24" s="46"/>
      <c r="AWV24" s="46"/>
      <c r="AWW24" s="46"/>
      <c r="AWX24" s="46"/>
      <c r="AWY24" s="46"/>
      <c r="AWZ24" s="46"/>
      <c r="AXA24" s="46"/>
      <c r="AXB24" s="46"/>
      <c r="AXC24" s="46"/>
      <c r="AXD24" s="46"/>
      <c r="AXE24" s="46"/>
      <c r="AXF24" s="46"/>
      <c r="AXG24" s="46"/>
      <c r="AXH24" s="46"/>
      <c r="AXI24" s="46"/>
      <c r="AXJ24" s="46"/>
      <c r="AXK24" s="46"/>
      <c r="AXL24" s="46"/>
      <c r="AXM24" s="46"/>
      <c r="AXN24" s="46"/>
      <c r="AXO24" s="46"/>
      <c r="AXP24" s="46"/>
      <c r="AXQ24" s="46"/>
      <c r="AXR24" s="46"/>
      <c r="AXS24" s="46"/>
      <c r="AXT24" s="46"/>
      <c r="AXU24" s="46"/>
      <c r="AXV24" s="46"/>
      <c r="AXW24" s="46"/>
      <c r="AXX24" s="46"/>
      <c r="AXY24" s="46"/>
      <c r="AXZ24" s="46"/>
      <c r="AYA24" s="46"/>
      <c r="AYB24" s="46"/>
      <c r="AYC24" s="46"/>
      <c r="AYD24" s="46"/>
      <c r="AYE24" s="46"/>
      <c r="AYF24" s="46"/>
      <c r="AYG24" s="46"/>
      <c r="AYH24" s="46"/>
      <c r="AYI24" s="46"/>
      <c r="AYJ24" s="46"/>
      <c r="AYK24" s="46"/>
      <c r="AYL24" s="46"/>
      <c r="AYM24" s="46"/>
      <c r="AYN24" s="46"/>
      <c r="AYO24" s="46"/>
      <c r="AYP24" s="46"/>
      <c r="AYQ24" s="46"/>
      <c r="AYR24" s="46"/>
      <c r="AYS24" s="46"/>
      <c r="AYT24" s="46"/>
      <c r="AYU24" s="46"/>
      <c r="AYV24" s="46"/>
      <c r="AYW24" s="46"/>
      <c r="AYX24" s="46"/>
      <c r="AYY24" s="46"/>
      <c r="AYZ24" s="46"/>
      <c r="AZA24" s="46"/>
      <c r="AZB24" s="46"/>
      <c r="AZC24" s="46"/>
      <c r="AZD24" s="46"/>
      <c r="AZE24" s="46"/>
      <c r="AZF24" s="46"/>
      <c r="AZG24" s="46"/>
      <c r="AZH24" s="46"/>
      <c r="AZI24" s="46"/>
      <c r="AZJ24" s="46"/>
      <c r="AZK24" s="46"/>
      <c r="AZL24" s="46"/>
      <c r="AZM24" s="46"/>
      <c r="AZN24" s="46"/>
      <c r="AZO24" s="46"/>
      <c r="AZP24" s="46"/>
      <c r="AZQ24" s="46"/>
      <c r="AZR24" s="46"/>
      <c r="AZS24" s="46"/>
      <c r="AZT24" s="46"/>
      <c r="AZU24" s="46"/>
      <c r="AZV24" s="46"/>
      <c r="AZW24" s="46"/>
      <c r="AZX24" s="46"/>
      <c r="AZY24" s="46"/>
      <c r="AZZ24" s="46"/>
      <c r="BAA24" s="46"/>
      <c r="BAB24" s="46"/>
      <c r="BAC24" s="46"/>
      <c r="BAD24" s="46"/>
      <c r="BAE24" s="46"/>
      <c r="BAF24" s="46"/>
      <c r="BAG24" s="46"/>
      <c r="BAH24" s="46"/>
      <c r="BAI24" s="46"/>
      <c r="BAJ24" s="46"/>
      <c r="BAK24" s="46"/>
      <c r="BAL24" s="46"/>
      <c r="BAM24" s="46"/>
      <c r="BAN24" s="46"/>
      <c r="BAO24" s="46"/>
      <c r="BAP24" s="46"/>
      <c r="BAQ24" s="46"/>
      <c r="BAR24" s="46"/>
      <c r="BAS24" s="46"/>
      <c r="BAT24" s="46"/>
      <c r="BAU24" s="46"/>
      <c r="BAV24" s="46"/>
      <c r="BAW24" s="46"/>
      <c r="BAX24" s="46"/>
      <c r="BAY24" s="46"/>
      <c r="BAZ24" s="46"/>
      <c r="BBA24" s="46"/>
      <c r="BBB24" s="46"/>
      <c r="BBC24" s="46"/>
      <c r="BBD24" s="46"/>
      <c r="BBE24" s="46"/>
      <c r="BBF24" s="46"/>
      <c r="BBG24" s="46"/>
      <c r="BBH24" s="46"/>
      <c r="BBI24" s="46"/>
      <c r="BBJ24" s="46"/>
      <c r="BBK24" s="46"/>
      <c r="BBL24" s="46"/>
      <c r="BBM24" s="46"/>
      <c r="BBN24" s="46"/>
      <c r="BBO24" s="46"/>
      <c r="BBP24" s="46"/>
      <c r="BBQ24" s="46"/>
      <c r="BBR24" s="46"/>
      <c r="BBS24" s="46"/>
      <c r="BBT24" s="46"/>
      <c r="BBU24" s="46"/>
      <c r="BBV24" s="46"/>
      <c r="BBW24" s="46"/>
      <c r="BBX24" s="46"/>
      <c r="BBY24" s="46"/>
      <c r="BBZ24" s="46"/>
      <c r="BCA24" s="46"/>
      <c r="BCB24" s="46"/>
      <c r="BCC24" s="46"/>
      <c r="BCD24" s="46"/>
      <c r="BCE24" s="46"/>
      <c r="BCF24" s="46"/>
      <c r="BCG24" s="46"/>
      <c r="BCH24" s="46"/>
      <c r="BCI24" s="46"/>
      <c r="BCJ24" s="46"/>
      <c r="BCK24" s="46"/>
      <c r="BCL24" s="46"/>
      <c r="BCM24" s="46"/>
      <c r="BCN24" s="46"/>
      <c r="BCO24" s="46"/>
      <c r="BCP24" s="46"/>
      <c r="BCQ24" s="46"/>
      <c r="BCR24" s="46"/>
      <c r="BCS24" s="46"/>
      <c r="BCT24" s="46"/>
      <c r="BCU24" s="46"/>
      <c r="BCV24" s="46"/>
      <c r="BCW24" s="46"/>
      <c r="BCX24" s="46"/>
      <c r="BCY24" s="46"/>
      <c r="BCZ24" s="46"/>
      <c r="BDA24" s="46"/>
      <c r="BDB24" s="46"/>
      <c r="BDC24" s="46"/>
      <c r="BDD24" s="46"/>
      <c r="BDE24" s="46"/>
      <c r="BDF24" s="46"/>
      <c r="BDG24" s="46"/>
      <c r="BDH24" s="46"/>
      <c r="BDI24" s="46"/>
      <c r="BDJ24" s="46"/>
      <c r="BDK24" s="46"/>
      <c r="BDL24" s="46"/>
      <c r="BDM24" s="46"/>
      <c r="BDN24" s="46"/>
      <c r="BDO24" s="46"/>
      <c r="BDP24" s="46"/>
      <c r="BDQ24" s="46"/>
      <c r="BDR24" s="46"/>
      <c r="BDS24" s="46"/>
      <c r="BDT24" s="46"/>
      <c r="BDU24" s="46"/>
      <c r="BDV24" s="46"/>
      <c r="BDW24" s="46"/>
      <c r="BDX24" s="46"/>
      <c r="BDY24" s="46"/>
      <c r="BDZ24" s="46"/>
      <c r="BEA24" s="46"/>
      <c r="BEB24" s="46"/>
      <c r="BEC24" s="46"/>
      <c r="BED24" s="46"/>
      <c r="BEE24" s="46"/>
      <c r="BEF24" s="46"/>
      <c r="BEG24" s="46"/>
      <c r="BEH24" s="46"/>
      <c r="BEI24" s="46"/>
      <c r="BEJ24" s="46"/>
      <c r="BEK24" s="46"/>
      <c r="BEL24" s="46"/>
      <c r="BEM24" s="46"/>
      <c r="BEN24" s="46"/>
      <c r="BEO24" s="46"/>
      <c r="BEP24" s="46"/>
      <c r="BEQ24" s="46"/>
      <c r="BER24" s="46"/>
      <c r="BES24" s="46"/>
      <c r="BET24" s="46"/>
      <c r="BEU24" s="46"/>
      <c r="BEV24" s="46"/>
      <c r="BEW24" s="46"/>
      <c r="BEX24" s="46"/>
      <c r="BEY24" s="46"/>
      <c r="BEZ24" s="46"/>
      <c r="BFA24" s="46"/>
      <c r="BFB24" s="46"/>
      <c r="BFC24" s="46"/>
      <c r="BFD24" s="46"/>
      <c r="BFE24" s="46"/>
      <c r="BFF24" s="46"/>
      <c r="BFG24" s="46"/>
      <c r="BFH24" s="46"/>
      <c r="BFI24" s="46"/>
      <c r="BFJ24" s="46"/>
      <c r="BFK24" s="46"/>
      <c r="BFL24" s="46"/>
      <c r="BFM24" s="46"/>
      <c r="BFN24" s="46"/>
      <c r="BFO24" s="46"/>
      <c r="BFP24" s="46"/>
      <c r="BFQ24" s="46"/>
      <c r="BFR24" s="46"/>
      <c r="BFS24" s="46"/>
      <c r="BFT24" s="46"/>
      <c r="BFU24" s="46"/>
      <c r="BFV24" s="46"/>
      <c r="BFW24" s="46"/>
      <c r="BFX24" s="46"/>
      <c r="BFY24" s="46"/>
      <c r="BFZ24" s="46"/>
      <c r="BGA24" s="46"/>
      <c r="BGB24" s="46"/>
      <c r="BGC24" s="46"/>
      <c r="BGD24" s="46"/>
      <c r="BGE24" s="46"/>
      <c r="BGF24" s="46"/>
      <c r="BGG24" s="46"/>
      <c r="BGH24" s="46"/>
      <c r="BGI24" s="46"/>
      <c r="BGJ24" s="46"/>
      <c r="BGK24" s="46"/>
      <c r="BGL24" s="46"/>
      <c r="BGM24" s="46"/>
      <c r="BGN24" s="46"/>
      <c r="BGO24" s="46"/>
      <c r="BGP24" s="46"/>
      <c r="BGQ24" s="46"/>
      <c r="BGR24" s="46"/>
      <c r="BGS24" s="46"/>
      <c r="BGT24" s="46"/>
      <c r="BGU24" s="46"/>
      <c r="BGV24" s="46"/>
      <c r="BGW24" s="46"/>
      <c r="BGX24" s="46"/>
      <c r="BGY24" s="46"/>
      <c r="BGZ24" s="46"/>
      <c r="BHA24" s="46"/>
      <c r="BHB24" s="46"/>
      <c r="BHC24" s="46"/>
      <c r="BHD24" s="46"/>
      <c r="BHE24" s="46"/>
      <c r="BHF24" s="46"/>
      <c r="BHG24" s="46"/>
      <c r="BHH24" s="46"/>
      <c r="BHI24" s="46"/>
      <c r="BHJ24" s="46"/>
      <c r="BHK24" s="46"/>
      <c r="BHL24" s="46"/>
      <c r="BHM24" s="46"/>
      <c r="BHN24" s="46"/>
      <c r="BHO24" s="46"/>
      <c r="BHP24" s="46"/>
      <c r="BHQ24" s="46"/>
      <c r="BHR24" s="46"/>
      <c r="BHS24" s="46"/>
      <c r="BHT24" s="46"/>
      <c r="BHU24" s="46"/>
      <c r="BHV24" s="46"/>
      <c r="BHW24" s="46"/>
      <c r="BHX24" s="46"/>
      <c r="BHY24" s="46"/>
      <c r="BHZ24" s="46"/>
      <c r="BIA24" s="46"/>
      <c r="BIB24" s="46"/>
      <c r="BIC24" s="46"/>
      <c r="BID24" s="46"/>
      <c r="BIE24" s="46"/>
      <c r="BIF24" s="46"/>
      <c r="BIG24" s="46"/>
      <c r="BIH24" s="46"/>
      <c r="BII24" s="46"/>
      <c r="BIJ24" s="46"/>
      <c r="BIK24" s="46"/>
      <c r="BIL24" s="46"/>
      <c r="BIM24" s="46"/>
      <c r="BIN24" s="46"/>
      <c r="BIO24" s="46"/>
      <c r="BIP24" s="46"/>
      <c r="BIQ24" s="46"/>
      <c r="BIR24" s="46"/>
      <c r="BIS24" s="46"/>
      <c r="BIT24" s="46"/>
      <c r="BIU24" s="46"/>
      <c r="BIV24" s="46"/>
      <c r="BIW24" s="46"/>
      <c r="BIX24" s="46"/>
      <c r="BIY24" s="46"/>
      <c r="BIZ24" s="46"/>
      <c r="BJA24" s="46"/>
      <c r="BJB24" s="46"/>
      <c r="BJC24" s="46"/>
      <c r="BJD24" s="46"/>
      <c r="BJE24" s="46"/>
      <c r="BJF24" s="46"/>
      <c r="BJG24" s="46"/>
      <c r="BJH24" s="46"/>
      <c r="BJI24" s="46"/>
      <c r="BJJ24" s="46"/>
      <c r="BJK24" s="46"/>
      <c r="BJL24" s="46"/>
      <c r="BJM24" s="46"/>
      <c r="BJN24" s="46"/>
      <c r="BJO24" s="46"/>
      <c r="BJP24" s="46"/>
      <c r="BJQ24" s="46"/>
      <c r="BJR24" s="46"/>
      <c r="BJS24" s="46"/>
      <c r="BJT24" s="46"/>
      <c r="BJU24" s="46"/>
      <c r="BJV24" s="46"/>
      <c r="BJW24" s="46"/>
      <c r="BJX24" s="46"/>
      <c r="BJY24" s="46"/>
      <c r="BJZ24" s="46"/>
      <c r="BKA24" s="46"/>
      <c r="BKB24" s="46"/>
      <c r="BKC24" s="46"/>
      <c r="BKD24" s="46"/>
      <c r="BKE24" s="46"/>
      <c r="BKF24" s="46"/>
      <c r="BKG24" s="46"/>
      <c r="BKH24" s="46"/>
      <c r="BKI24" s="46"/>
      <c r="BKJ24" s="46"/>
      <c r="BKK24" s="46"/>
      <c r="BKL24" s="46"/>
      <c r="BKM24" s="46"/>
      <c r="BKN24" s="46"/>
      <c r="BKO24" s="46"/>
      <c r="BKP24" s="46"/>
      <c r="BKQ24" s="46"/>
      <c r="BKR24" s="46"/>
      <c r="BKS24" s="46"/>
      <c r="BKT24" s="46"/>
      <c r="BKU24" s="46"/>
      <c r="BKV24" s="46"/>
      <c r="BKW24" s="46"/>
      <c r="BKX24" s="46"/>
      <c r="BKY24" s="46"/>
      <c r="BKZ24" s="46"/>
      <c r="BLA24" s="46"/>
      <c r="BLB24" s="46"/>
      <c r="BLC24" s="46"/>
      <c r="BLD24" s="46"/>
      <c r="BLE24" s="46"/>
      <c r="BLF24" s="46"/>
      <c r="BLG24" s="46"/>
      <c r="BLH24" s="46"/>
      <c r="BLI24" s="46"/>
      <c r="BLJ24" s="46"/>
      <c r="BLK24" s="46"/>
      <c r="BLL24" s="46"/>
      <c r="BLM24" s="46"/>
      <c r="BLN24" s="46"/>
      <c r="BLO24" s="46"/>
      <c r="BLP24" s="46"/>
      <c r="BLQ24" s="46"/>
      <c r="BLR24" s="46"/>
      <c r="BLS24" s="46"/>
      <c r="BLT24" s="46"/>
      <c r="BLU24" s="46"/>
      <c r="BLV24" s="46"/>
      <c r="BLW24" s="46"/>
      <c r="BLX24" s="46"/>
      <c r="BLY24" s="46"/>
      <c r="BLZ24" s="46"/>
      <c r="BMA24" s="46"/>
      <c r="BMB24" s="46"/>
      <c r="BMC24" s="46"/>
      <c r="BMD24" s="46"/>
      <c r="BME24" s="46"/>
      <c r="BMF24" s="46"/>
      <c r="BMG24" s="46"/>
      <c r="BMH24" s="46"/>
      <c r="BMI24" s="46"/>
      <c r="BMJ24" s="46"/>
      <c r="BMK24" s="46"/>
      <c r="BML24" s="46"/>
      <c r="BMM24" s="46"/>
      <c r="BMN24" s="46"/>
      <c r="BMO24" s="46"/>
      <c r="BMP24" s="46"/>
      <c r="BMQ24" s="46"/>
      <c r="BMR24" s="46"/>
      <c r="BMS24" s="46"/>
      <c r="BMT24" s="46"/>
      <c r="BMU24" s="46"/>
      <c r="BMV24" s="46"/>
      <c r="BMW24" s="46"/>
      <c r="BMX24" s="46"/>
      <c r="BMY24" s="46"/>
      <c r="BMZ24" s="46"/>
      <c r="BNA24" s="46"/>
      <c r="BNB24" s="46"/>
      <c r="BNC24" s="46"/>
      <c r="BND24" s="46"/>
      <c r="BNE24" s="46"/>
      <c r="BNF24" s="46"/>
      <c r="BNG24" s="46"/>
      <c r="BNH24" s="46"/>
      <c r="BNI24" s="46"/>
      <c r="BNJ24" s="46"/>
      <c r="BNK24" s="46"/>
      <c r="BNL24" s="46"/>
      <c r="BNM24" s="46"/>
      <c r="BNN24" s="46"/>
      <c r="BNO24" s="46"/>
      <c r="BNP24" s="46"/>
      <c r="BNQ24" s="46"/>
      <c r="BNR24" s="46"/>
      <c r="BNS24" s="46"/>
      <c r="BNT24" s="46"/>
      <c r="BNU24" s="46"/>
      <c r="BNV24" s="46"/>
      <c r="BNW24" s="46"/>
      <c r="BNX24" s="46"/>
      <c r="BNY24" s="46"/>
      <c r="BNZ24" s="46"/>
      <c r="BOA24" s="46"/>
      <c r="BOB24" s="46"/>
      <c r="BOC24" s="46"/>
      <c r="BOD24" s="46"/>
      <c r="BOE24" s="46"/>
      <c r="BOF24" s="46"/>
      <c r="BOG24" s="46"/>
      <c r="BOH24" s="46"/>
      <c r="BOI24" s="46"/>
      <c r="BOJ24" s="46"/>
      <c r="BOK24" s="46"/>
      <c r="BOL24" s="46"/>
      <c r="BOM24" s="46"/>
      <c r="BON24" s="46"/>
      <c r="BOO24" s="46"/>
      <c r="BOP24" s="46"/>
      <c r="BOQ24" s="46"/>
      <c r="BOR24" s="46"/>
      <c r="BOS24" s="46"/>
      <c r="BOT24" s="46"/>
      <c r="BOU24" s="46"/>
      <c r="BOV24" s="46"/>
      <c r="BOW24" s="46"/>
      <c r="BOX24" s="46"/>
      <c r="BOY24" s="46"/>
      <c r="BOZ24" s="46"/>
      <c r="BPA24" s="46"/>
      <c r="BPB24" s="46"/>
      <c r="BPC24" s="46"/>
      <c r="BPD24" s="46"/>
      <c r="BPE24" s="46"/>
      <c r="BPF24" s="46"/>
      <c r="BPG24" s="46"/>
      <c r="BPH24" s="46"/>
      <c r="BPI24" s="46"/>
      <c r="BPJ24" s="46"/>
      <c r="BPK24" s="46"/>
      <c r="BPL24" s="46"/>
      <c r="BPM24" s="46"/>
      <c r="BPN24" s="46"/>
      <c r="BPO24" s="46"/>
      <c r="BPP24" s="46"/>
      <c r="BPQ24" s="46"/>
      <c r="BPR24" s="46"/>
      <c r="BPS24" s="46"/>
      <c r="BPT24" s="46"/>
      <c r="BPU24" s="46"/>
      <c r="BPV24" s="46"/>
      <c r="BPW24" s="46"/>
      <c r="BPX24" s="46"/>
      <c r="BPY24" s="46"/>
      <c r="BPZ24" s="46"/>
      <c r="BQA24" s="46"/>
      <c r="BQB24" s="46"/>
      <c r="BQC24" s="46"/>
      <c r="BQD24" s="46"/>
      <c r="BQE24" s="46"/>
      <c r="BQF24" s="46"/>
      <c r="BQG24" s="46"/>
      <c r="BQH24" s="46"/>
      <c r="BQI24" s="46"/>
      <c r="BQJ24" s="46"/>
      <c r="BQK24" s="46"/>
      <c r="BQL24" s="46"/>
      <c r="BQM24" s="46"/>
      <c r="BQN24" s="46"/>
      <c r="BQO24" s="46"/>
      <c r="BQP24" s="46"/>
      <c r="BQQ24" s="46"/>
      <c r="BQR24" s="46"/>
      <c r="BQS24" s="46"/>
      <c r="BQT24" s="46"/>
      <c r="BQU24" s="46"/>
      <c r="BQV24" s="46"/>
      <c r="BQW24" s="46"/>
      <c r="BQX24" s="46"/>
      <c r="BQY24" s="46"/>
      <c r="BQZ24" s="46"/>
      <c r="BRA24" s="46"/>
      <c r="BRB24" s="46"/>
      <c r="BRC24" s="46"/>
      <c r="BRD24" s="46"/>
      <c r="BRE24" s="46"/>
      <c r="BRF24" s="46"/>
      <c r="BRG24" s="46"/>
      <c r="BRH24" s="46"/>
      <c r="BRI24" s="46"/>
      <c r="BRJ24" s="46"/>
      <c r="BRK24" s="46"/>
      <c r="BRL24" s="46"/>
      <c r="BRM24" s="46"/>
      <c r="BRN24" s="46"/>
      <c r="BRO24" s="46"/>
      <c r="BRP24" s="46"/>
      <c r="BRQ24" s="46"/>
      <c r="BRR24" s="46"/>
      <c r="BRS24" s="46"/>
      <c r="BRT24" s="46"/>
      <c r="BRU24" s="46"/>
      <c r="BRV24" s="46"/>
      <c r="BRW24" s="46"/>
      <c r="BRX24" s="46"/>
      <c r="BRY24" s="46"/>
      <c r="BRZ24" s="46"/>
      <c r="BSA24" s="46"/>
      <c r="BSB24" s="46"/>
      <c r="BSC24" s="46"/>
      <c r="BSD24" s="46"/>
      <c r="BSE24" s="46"/>
      <c r="BSF24" s="46"/>
      <c r="BSG24" s="46"/>
      <c r="BSH24" s="46"/>
      <c r="BSI24" s="46"/>
      <c r="BSJ24" s="46"/>
      <c r="BSK24" s="46"/>
      <c r="BSL24" s="46"/>
      <c r="BSM24" s="46"/>
      <c r="BSN24" s="46"/>
      <c r="BSO24" s="46"/>
      <c r="BSP24" s="46"/>
      <c r="BSQ24" s="46"/>
      <c r="BSR24" s="46"/>
      <c r="BSS24" s="46"/>
      <c r="BST24" s="46"/>
      <c r="BSU24" s="46"/>
      <c r="BSV24" s="46"/>
      <c r="BSW24" s="46"/>
      <c r="BSX24" s="46"/>
      <c r="BSY24" s="46"/>
      <c r="BSZ24" s="46"/>
      <c r="BTA24" s="46"/>
      <c r="BTB24" s="46"/>
      <c r="BTC24" s="46"/>
      <c r="BTD24" s="46"/>
      <c r="BTE24" s="46"/>
      <c r="BTF24" s="46"/>
      <c r="BTG24" s="46"/>
      <c r="BTH24" s="46"/>
      <c r="BTI24" s="46"/>
      <c r="BTJ24" s="46"/>
      <c r="BTK24" s="46"/>
      <c r="BTL24" s="46"/>
      <c r="BTM24" s="46"/>
      <c r="BTN24" s="46"/>
      <c r="BTO24" s="46"/>
      <c r="BTP24" s="46"/>
      <c r="BTQ24" s="46"/>
      <c r="BTR24" s="46"/>
      <c r="BTS24" s="46"/>
      <c r="BTT24" s="46"/>
      <c r="BTU24" s="46"/>
      <c r="BTV24" s="46"/>
      <c r="BTW24" s="46"/>
      <c r="BTX24" s="46"/>
      <c r="BTY24" s="46"/>
      <c r="BTZ24" s="46"/>
      <c r="BUA24" s="46"/>
      <c r="BUB24" s="46"/>
      <c r="BUC24" s="46"/>
      <c r="BUD24" s="46"/>
      <c r="BUE24" s="46"/>
      <c r="BUF24" s="46"/>
      <c r="BUG24" s="46"/>
      <c r="BUH24" s="46"/>
      <c r="BUI24" s="46"/>
      <c r="BUJ24" s="46"/>
      <c r="BUK24" s="46"/>
      <c r="BUL24" s="46"/>
      <c r="BUM24" s="46"/>
      <c r="BUN24" s="46"/>
      <c r="BUO24" s="46"/>
      <c r="BUP24" s="46"/>
      <c r="BUQ24" s="46"/>
      <c r="BUR24" s="46"/>
      <c r="BUS24" s="46"/>
      <c r="BUT24" s="46"/>
      <c r="BUU24" s="46"/>
      <c r="BUV24" s="46"/>
      <c r="BUW24" s="46"/>
      <c r="BUX24" s="46"/>
      <c r="BUY24" s="46"/>
      <c r="BUZ24" s="46"/>
      <c r="BVA24" s="46"/>
      <c r="BVB24" s="46"/>
      <c r="BVC24" s="46"/>
      <c r="BVD24" s="46"/>
      <c r="BVE24" s="46"/>
      <c r="BVF24" s="46"/>
      <c r="BVG24" s="46"/>
      <c r="BVH24" s="46"/>
      <c r="BVI24" s="46"/>
      <c r="BVJ24" s="46"/>
      <c r="BVK24" s="46"/>
      <c r="BVL24" s="46"/>
      <c r="BVM24" s="46"/>
      <c r="BVN24" s="46"/>
      <c r="BVO24" s="46"/>
      <c r="BVP24" s="46"/>
      <c r="BVQ24" s="46"/>
      <c r="BVR24" s="46"/>
      <c r="BVS24" s="46"/>
      <c r="BVT24" s="46"/>
      <c r="BVU24" s="46"/>
      <c r="BVV24" s="46"/>
      <c r="BVW24" s="46"/>
      <c r="BVX24" s="46"/>
      <c r="BVY24" s="46"/>
      <c r="BVZ24" s="46"/>
      <c r="BWA24" s="46"/>
      <c r="BWB24" s="46"/>
      <c r="BWC24" s="46"/>
      <c r="BWD24" s="46"/>
      <c r="BWE24" s="46"/>
      <c r="BWF24" s="46"/>
      <c r="BWG24" s="46"/>
      <c r="BWH24" s="46"/>
      <c r="BWI24" s="46"/>
      <c r="BWJ24" s="46"/>
      <c r="BWK24" s="46"/>
      <c r="BWL24" s="46"/>
      <c r="BWM24" s="46"/>
      <c r="BWN24" s="46"/>
      <c r="BWO24" s="46"/>
      <c r="BWP24" s="46"/>
      <c r="BWQ24" s="46"/>
      <c r="BWR24" s="46"/>
      <c r="BWS24" s="46"/>
      <c r="BWT24" s="46"/>
      <c r="BWU24" s="46"/>
      <c r="BWV24" s="46"/>
      <c r="BWW24" s="46"/>
      <c r="BWX24" s="46"/>
      <c r="BWY24" s="46"/>
      <c r="BWZ24" s="46"/>
      <c r="BXA24" s="46"/>
      <c r="BXB24" s="46"/>
      <c r="BXC24" s="46"/>
      <c r="BXD24" s="46"/>
      <c r="BXE24" s="46"/>
      <c r="BXF24" s="46"/>
      <c r="BXG24" s="46"/>
      <c r="BXH24" s="46"/>
      <c r="BXI24" s="46"/>
      <c r="BXJ24" s="46"/>
      <c r="BXK24" s="46"/>
      <c r="BXL24" s="46"/>
      <c r="BXM24" s="46"/>
      <c r="BXN24" s="46"/>
      <c r="BXO24" s="46"/>
      <c r="BXP24" s="46"/>
      <c r="BXQ24" s="46"/>
      <c r="BXR24" s="46"/>
      <c r="BXS24" s="46"/>
      <c r="BXT24" s="46"/>
      <c r="BXU24" s="46"/>
      <c r="BXV24" s="46"/>
      <c r="BXW24" s="46"/>
      <c r="BXX24" s="46"/>
      <c r="BXY24" s="46"/>
      <c r="BXZ24" s="46"/>
      <c r="BYA24" s="46"/>
      <c r="BYB24" s="46"/>
      <c r="BYC24" s="46"/>
      <c r="BYD24" s="46"/>
      <c r="BYE24" s="46"/>
      <c r="BYF24" s="46"/>
      <c r="BYG24" s="46"/>
      <c r="BYH24" s="46"/>
      <c r="BYI24" s="46"/>
      <c r="BYJ24" s="46"/>
      <c r="BYK24" s="46"/>
      <c r="BYL24" s="46"/>
      <c r="BYM24" s="46"/>
      <c r="BYN24" s="46"/>
      <c r="BYO24" s="46"/>
      <c r="BYP24" s="46"/>
      <c r="BYQ24" s="46"/>
      <c r="BYR24" s="46"/>
      <c r="BYS24" s="46"/>
      <c r="BYT24" s="46"/>
      <c r="BYU24" s="46"/>
      <c r="BYV24" s="46"/>
      <c r="BYW24" s="46"/>
      <c r="BYX24" s="46"/>
      <c r="BYY24" s="46"/>
      <c r="BYZ24" s="46"/>
      <c r="BZA24" s="46"/>
      <c r="BZB24" s="46"/>
      <c r="BZC24" s="46"/>
      <c r="BZD24" s="46"/>
      <c r="BZE24" s="46"/>
      <c r="BZF24" s="46"/>
      <c r="BZG24" s="46"/>
      <c r="BZH24" s="46"/>
      <c r="BZI24" s="46"/>
      <c r="BZJ24" s="46"/>
      <c r="BZK24" s="46"/>
      <c r="BZL24" s="46"/>
      <c r="BZM24" s="46"/>
      <c r="BZN24" s="46"/>
      <c r="BZO24" s="46"/>
      <c r="BZP24" s="46"/>
      <c r="BZQ24" s="46"/>
      <c r="BZR24" s="46"/>
      <c r="BZS24" s="46"/>
      <c r="BZT24" s="46"/>
      <c r="BZU24" s="46"/>
      <c r="BZV24" s="46"/>
      <c r="BZW24" s="46"/>
      <c r="BZX24" s="46"/>
      <c r="BZY24" s="46"/>
      <c r="BZZ24" s="46"/>
      <c r="CAA24" s="46"/>
      <c r="CAB24" s="46"/>
      <c r="CAC24" s="46"/>
      <c r="CAD24" s="46"/>
      <c r="CAE24" s="46"/>
      <c r="CAF24" s="46"/>
      <c r="CAG24" s="46"/>
      <c r="CAH24" s="46"/>
      <c r="CAI24" s="46"/>
      <c r="CAJ24" s="46"/>
      <c r="CAK24" s="46"/>
      <c r="CAL24" s="46"/>
      <c r="CAM24" s="46"/>
      <c r="CAN24" s="46"/>
      <c r="CAO24" s="46"/>
      <c r="CAP24" s="46"/>
      <c r="CAQ24" s="46"/>
      <c r="CAR24" s="46"/>
      <c r="CAS24" s="46"/>
      <c r="CAT24" s="46"/>
      <c r="CAU24" s="46"/>
      <c r="CAV24" s="46"/>
      <c r="CAW24" s="46"/>
      <c r="CAX24" s="46"/>
      <c r="CAY24" s="46"/>
      <c r="CAZ24" s="46"/>
      <c r="CBA24" s="46"/>
      <c r="CBB24" s="46"/>
      <c r="CBC24" s="46"/>
      <c r="CBD24" s="46"/>
      <c r="CBE24" s="46"/>
      <c r="CBF24" s="46"/>
      <c r="CBG24" s="46"/>
      <c r="CBH24" s="46"/>
      <c r="CBI24" s="46"/>
      <c r="CBJ24" s="46"/>
      <c r="CBK24" s="46"/>
      <c r="CBL24" s="46"/>
      <c r="CBM24" s="46"/>
      <c r="CBN24" s="46"/>
      <c r="CBO24" s="46"/>
      <c r="CBP24" s="46"/>
      <c r="CBQ24" s="46"/>
      <c r="CBR24" s="46"/>
      <c r="CBS24" s="46"/>
      <c r="CBT24" s="46"/>
      <c r="CBU24" s="46"/>
      <c r="CBV24" s="46"/>
      <c r="CBW24" s="46"/>
      <c r="CBX24" s="46"/>
      <c r="CBY24" s="46"/>
      <c r="CBZ24" s="46"/>
      <c r="CCA24" s="46"/>
      <c r="CCB24" s="46"/>
      <c r="CCC24" s="46"/>
      <c r="CCD24" s="46"/>
      <c r="CCE24" s="46"/>
      <c r="CCF24" s="46"/>
      <c r="CCG24" s="46"/>
      <c r="CCH24" s="46"/>
      <c r="CCI24" s="46"/>
      <c r="CCJ24" s="46"/>
      <c r="CCK24" s="46"/>
      <c r="CCL24" s="46"/>
      <c r="CCM24" s="46"/>
      <c r="CCN24" s="46"/>
      <c r="CCO24" s="46"/>
      <c r="CCP24" s="46"/>
      <c r="CCQ24" s="46"/>
      <c r="CCR24" s="46"/>
      <c r="CCS24" s="46"/>
      <c r="CCT24" s="46"/>
      <c r="CCU24" s="46"/>
      <c r="CCV24" s="46"/>
      <c r="CCW24" s="46"/>
      <c r="CCX24" s="46"/>
      <c r="CCY24" s="46"/>
      <c r="CCZ24" s="46"/>
      <c r="CDA24" s="46"/>
      <c r="CDB24" s="46"/>
      <c r="CDC24" s="46"/>
      <c r="CDD24" s="46"/>
      <c r="CDE24" s="46"/>
      <c r="CDF24" s="46"/>
      <c r="CDG24" s="46"/>
      <c r="CDH24" s="46"/>
      <c r="CDI24" s="46"/>
      <c r="CDJ24" s="46"/>
      <c r="CDK24" s="46"/>
      <c r="CDL24" s="46"/>
      <c r="CDM24" s="46"/>
      <c r="CDN24" s="46"/>
      <c r="CDO24" s="46"/>
      <c r="CDP24" s="46"/>
      <c r="CDQ24" s="46"/>
      <c r="CDR24" s="46"/>
      <c r="CDS24" s="46"/>
      <c r="CDT24" s="46"/>
      <c r="CDU24" s="46"/>
      <c r="CDV24" s="46"/>
      <c r="CDW24" s="46"/>
      <c r="CDX24" s="46"/>
      <c r="CDY24" s="46"/>
      <c r="CDZ24" s="46"/>
      <c r="CEA24" s="46"/>
      <c r="CEB24" s="46"/>
      <c r="CEC24" s="46"/>
      <c r="CED24" s="46"/>
      <c r="CEE24" s="46"/>
      <c r="CEF24" s="46"/>
      <c r="CEG24" s="46"/>
      <c r="CEH24" s="46"/>
      <c r="CEI24" s="46"/>
      <c r="CEJ24" s="46"/>
      <c r="CEK24" s="46"/>
      <c r="CEL24" s="46"/>
      <c r="CEM24" s="46"/>
      <c r="CEN24" s="46"/>
      <c r="CEO24" s="46"/>
      <c r="CEP24" s="46"/>
      <c r="CEQ24" s="46"/>
      <c r="CER24" s="46"/>
      <c r="CES24" s="46"/>
      <c r="CET24" s="46"/>
      <c r="CEU24" s="46"/>
      <c r="CEV24" s="46"/>
      <c r="CEW24" s="46"/>
      <c r="CEX24" s="46"/>
      <c r="CEY24" s="46"/>
      <c r="CEZ24" s="46"/>
      <c r="CFA24" s="46"/>
      <c r="CFB24" s="46"/>
      <c r="CFC24" s="46"/>
      <c r="CFD24" s="46"/>
      <c r="CFE24" s="46"/>
      <c r="CFF24" s="46"/>
      <c r="CFG24" s="46"/>
      <c r="CFH24" s="46"/>
      <c r="CFI24" s="46"/>
      <c r="CFJ24" s="46"/>
      <c r="CFK24" s="46"/>
      <c r="CFL24" s="46"/>
      <c r="CFM24" s="46"/>
      <c r="CFN24" s="46"/>
      <c r="CFO24" s="46"/>
      <c r="CFP24" s="46"/>
      <c r="CFQ24" s="46"/>
      <c r="CFR24" s="46"/>
      <c r="CFS24" s="46"/>
      <c r="CFT24" s="46"/>
      <c r="CFU24" s="46"/>
      <c r="CFV24" s="46"/>
      <c r="CFW24" s="46"/>
      <c r="CFX24" s="46"/>
      <c r="CFY24" s="46"/>
      <c r="CFZ24" s="46"/>
      <c r="CGA24" s="46"/>
      <c r="CGB24" s="46"/>
      <c r="CGC24" s="46"/>
      <c r="CGD24" s="46"/>
      <c r="CGE24" s="46"/>
      <c r="CGF24" s="46"/>
      <c r="CGG24" s="46"/>
      <c r="CGH24" s="46"/>
      <c r="CGI24" s="46"/>
      <c r="CGJ24" s="46"/>
      <c r="CGK24" s="46"/>
      <c r="CGL24" s="46"/>
      <c r="CGM24" s="46"/>
      <c r="CGN24" s="46"/>
      <c r="CGO24" s="46"/>
      <c r="CGP24" s="46"/>
      <c r="CGQ24" s="46"/>
      <c r="CGR24" s="46"/>
      <c r="CGS24" s="46"/>
      <c r="CGT24" s="46"/>
      <c r="CGU24" s="46"/>
      <c r="CGV24" s="46"/>
      <c r="CGW24" s="46"/>
      <c r="CGX24" s="46"/>
      <c r="CGY24" s="46"/>
      <c r="CGZ24" s="46"/>
      <c r="CHA24" s="46"/>
      <c r="CHB24" s="46"/>
      <c r="CHC24" s="46"/>
      <c r="CHD24" s="46"/>
      <c r="CHE24" s="46"/>
      <c r="CHF24" s="46"/>
      <c r="CHG24" s="46"/>
      <c r="CHH24" s="46"/>
      <c r="CHI24" s="46"/>
      <c r="CHJ24" s="46"/>
      <c r="CHK24" s="46"/>
      <c r="CHL24" s="46"/>
      <c r="CHM24" s="46"/>
      <c r="CHN24" s="46"/>
      <c r="CHO24" s="46"/>
      <c r="CHP24" s="46"/>
      <c r="CHQ24" s="46"/>
      <c r="CHR24" s="46"/>
      <c r="CHS24" s="46"/>
      <c r="CHT24" s="46"/>
      <c r="CHU24" s="46"/>
      <c r="CHV24" s="46"/>
      <c r="CHW24" s="46"/>
      <c r="CHX24" s="46"/>
      <c r="CHY24" s="46"/>
      <c r="CHZ24" s="46"/>
      <c r="CIA24" s="46"/>
      <c r="CIB24" s="46"/>
      <c r="CIC24" s="46"/>
      <c r="CID24" s="46"/>
      <c r="CIE24" s="46"/>
      <c r="CIF24" s="46"/>
      <c r="CIG24" s="46"/>
      <c r="CIH24" s="46"/>
      <c r="CII24" s="46"/>
      <c r="CIJ24" s="46"/>
      <c r="CIK24" s="46"/>
      <c r="CIL24" s="46"/>
      <c r="CIM24" s="46"/>
      <c r="CIN24" s="46"/>
      <c r="CIO24" s="46"/>
      <c r="CIP24" s="46"/>
      <c r="CIQ24" s="46"/>
      <c r="CIR24" s="46"/>
      <c r="CIS24" s="46"/>
      <c r="CIT24" s="46"/>
      <c r="CIU24" s="46"/>
      <c r="CIV24" s="46"/>
      <c r="CIW24" s="46"/>
      <c r="CIX24" s="46"/>
      <c r="CIY24" s="46"/>
      <c r="CIZ24" s="46"/>
      <c r="CJA24" s="46"/>
      <c r="CJB24" s="46"/>
      <c r="CJC24" s="46"/>
      <c r="CJD24" s="46"/>
      <c r="CJE24" s="46"/>
      <c r="CJF24" s="46"/>
      <c r="CJG24" s="46"/>
      <c r="CJH24" s="46"/>
      <c r="CJI24" s="46"/>
      <c r="CJJ24" s="46"/>
      <c r="CJK24" s="46"/>
      <c r="CJL24" s="46"/>
      <c r="CJM24" s="46"/>
      <c r="CJN24" s="46"/>
      <c r="CJO24" s="46"/>
      <c r="CJP24" s="46"/>
      <c r="CJQ24" s="46"/>
      <c r="CJR24" s="46"/>
      <c r="CJS24" s="46"/>
      <c r="CJT24" s="46"/>
      <c r="CJU24" s="46"/>
      <c r="CJV24" s="46"/>
      <c r="CJW24" s="46"/>
      <c r="CJX24" s="46"/>
      <c r="CJY24" s="46"/>
      <c r="CJZ24" s="46"/>
      <c r="CKA24" s="46"/>
      <c r="CKB24" s="46"/>
      <c r="CKC24" s="46"/>
      <c r="CKD24" s="46"/>
      <c r="CKE24" s="46"/>
    </row>
    <row r="25" s="47" customFormat="1" ht="18.75" spans="1:2319">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6"/>
      <c r="NQ25" s="46"/>
      <c r="NR25" s="46"/>
      <c r="NS25" s="46"/>
      <c r="NT25" s="46"/>
      <c r="NU25" s="46"/>
      <c r="NV25" s="46"/>
      <c r="NW25" s="46"/>
      <c r="NX25" s="46"/>
      <c r="NY25" s="46"/>
      <c r="NZ25" s="46"/>
      <c r="OA25" s="46"/>
      <c r="OB25" s="46"/>
      <c r="OC25" s="46"/>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46"/>
      <c r="PS25" s="46"/>
      <c r="PT25" s="46"/>
      <c r="PU25" s="46"/>
      <c r="PV25" s="46"/>
      <c r="PW25" s="46"/>
      <c r="PX25" s="46"/>
      <c r="PY25" s="46"/>
      <c r="PZ25" s="46"/>
      <c r="QA25" s="46"/>
      <c r="QB25" s="46"/>
      <c r="QC25" s="46"/>
      <c r="QD25" s="46"/>
      <c r="QE25" s="46"/>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c r="VZ25" s="46"/>
      <c r="WA25" s="46"/>
      <c r="WB25" s="46"/>
      <c r="WC25" s="46"/>
      <c r="WD25" s="46"/>
      <c r="WE25" s="46"/>
      <c r="WF25" s="46"/>
      <c r="WG25" s="46"/>
      <c r="WH25" s="46"/>
      <c r="WI25" s="46"/>
      <c r="WJ25" s="46"/>
      <c r="WK25" s="46"/>
      <c r="WL25" s="46"/>
      <c r="WM25" s="46"/>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46"/>
      <c r="AAM25" s="46"/>
      <c r="AAN25" s="46"/>
      <c r="AAO25" s="46"/>
      <c r="AAP25" s="46"/>
      <c r="AAQ25" s="46"/>
      <c r="AAR25" s="46"/>
      <c r="AAS25" s="46"/>
      <c r="AAT25" s="46"/>
      <c r="AAU25" s="46"/>
      <c r="AAV25" s="46"/>
      <c r="AAW25" s="46"/>
      <c r="AAX25" s="46"/>
      <c r="AAY25" s="46"/>
      <c r="AAZ25" s="46"/>
      <c r="ABA25" s="46"/>
      <c r="ABB25" s="46"/>
      <c r="ABC25" s="46"/>
      <c r="ABD25" s="46"/>
      <c r="ABE25" s="46"/>
      <c r="ABF25" s="46"/>
      <c r="ABG25" s="46"/>
      <c r="ABH25" s="46"/>
      <c r="ABI25" s="46"/>
      <c r="ABJ25" s="46"/>
      <c r="ABK25" s="46"/>
      <c r="ABL25" s="46"/>
      <c r="ABM25" s="46"/>
      <c r="ABN25" s="46"/>
      <c r="ABO25" s="46"/>
      <c r="ABP25" s="46"/>
      <c r="ABQ25" s="46"/>
      <c r="ABR25" s="46"/>
      <c r="ABS25" s="46"/>
      <c r="ABT25" s="46"/>
      <c r="ABU25" s="46"/>
      <c r="ABV25" s="46"/>
      <c r="ABW25" s="46"/>
      <c r="ABX25" s="46"/>
      <c r="ABY25" s="46"/>
      <c r="ABZ25" s="46"/>
      <c r="ACA25" s="46"/>
      <c r="ACB25" s="46"/>
      <c r="ACC25" s="46"/>
      <c r="ACD25" s="46"/>
      <c r="ACE25" s="46"/>
      <c r="ACF25" s="46"/>
      <c r="ACG25" s="46"/>
      <c r="ACH25" s="46"/>
      <c r="ACI25" s="46"/>
      <c r="ACJ25" s="46"/>
      <c r="ACK25" s="46"/>
      <c r="ACL25" s="46"/>
      <c r="ACM25" s="46"/>
      <c r="ACN25" s="46"/>
      <c r="ACO25" s="46"/>
      <c r="ACP25" s="46"/>
      <c r="ACQ25" s="46"/>
      <c r="ACR25" s="46"/>
      <c r="ACS25" s="46"/>
      <c r="ACT25" s="46"/>
      <c r="ACU25" s="46"/>
      <c r="ACV25" s="46"/>
      <c r="ACW25" s="46"/>
      <c r="ACX25" s="46"/>
      <c r="ACY25" s="46"/>
      <c r="ACZ25" s="46"/>
      <c r="ADA25" s="46"/>
      <c r="ADB25" s="46"/>
      <c r="ADC25" s="46"/>
      <c r="ADD25" s="46"/>
      <c r="ADE25" s="46"/>
      <c r="ADF25" s="46"/>
      <c r="ADG25" s="46"/>
      <c r="ADH25" s="46"/>
      <c r="ADI25" s="46"/>
      <c r="ADJ25" s="46"/>
      <c r="ADK25" s="46"/>
      <c r="ADL25" s="46"/>
      <c r="ADM25" s="46"/>
      <c r="ADN25" s="46"/>
      <c r="ADO25" s="46"/>
      <c r="ADP25" s="46"/>
      <c r="ADQ25" s="46"/>
      <c r="ADR25" s="46"/>
      <c r="ADS25" s="46"/>
      <c r="ADT25" s="46"/>
      <c r="ADU25" s="46"/>
      <c r="ADV25" s="46"/>
      <c r="ADW25" s="46"/>
      <c r="ADX25" s="46"/>
      <c r="ADY25" s="46"/>
      <c r="ADZ25" s="46"/>
      <c r="AEA25" s="46"/>
      <c r="AEB25" s="46"/>
      <c r="AEC25" s="46"/>
      <c r="AED25" s="46"/>
      <c r="AEE25" s="46"/>
      <c r="AEF25" s="46"/>
      <c r="AEG25" s="46"/>
      <c r="AEH25" s="46"/>
      <c r="AEI25" s="46"/>
      <c r="AEJ25" s="46"/>
      <c r="AEK25" s="46"/>
      <c r="AEL25" s="46"/>
      <c r="AEM25" s="46"/>
      <c r="AEN25" s="46"/>
      <c r="AEO25" s="46"/>
      <c r="AEP25" s="46"/>
      <c r="AEQ25" s="46"/>
      <c r="AER25" s="46"/>
      <c r="AES25" s="46"/>
      <c r="AET25" s="46"/>
      <c r="AEU25" s="46"/>
      <c r="AEV25" s="46"/>
      <c r="AEW25" s="46"/>
      <c r="AEX25" s="46"/>
      <c r="AEY25" s="46"/>
      <c r="AEZ25" s="46"/>
      <c r="AFA25" s="46"/>
      <c r="AFB25" s="46"/>
      <c r="AFC25" s="46"/>
      <c r="AFD25" s="46"/>
      <c r="AFE25" s="46"/>
      <c r="AFF25" s="46"/>
      <c r="AFG25" s="46"/>
      <c r="AFH25" s="46"/>
      <c r="AFI25" s="46"/>
      <c r="AFJ25" s="46"/>
      <c r="AFK25" s="46"/>
      <c r="AFL25" s="46"/>
      <c r="AFM25" s="46"/>
      <c r="AFN25" s="46"/>
      <c r="AFO25" s="46"/>
      <c r="AFP25" s="46"/>
      <c r="AFQ25" s="46"/>
      <c r="AFR25" s="46"/>
      <c r="AFS25" s="46"/>
      <c r="AFT25" s="46"/>
      <c r="AFU25" s="46"/>
      <c r="AFV25" s="46"/>
      <c r="AFW25" s="46"/>
      <c r="AFX25" s="46"/>
      <c r="AFY25" s="46"/>
      <c r="AFZ25" s="46"/>
      <c r="AGA25" s="46"/>
      <c r="AGB25" s="46"/>
      <c r="AGC25" s="46"/>
      <c r="AGD25" s="46"/>
      <c r="AGE25" s="46"/>
      <c r="AGF25" s="46"/>
      <c r="AGG25" s="46"/>
      <c r="AGH25" s="46"/>
      <c r="AGI25" s="46"/>
      <c r="AGJ25" s="46"/>
      <c r="AGK25" s="46"/>
      <c r="AGL25" s="46"/>
      <c r="AGM25" s="46"/>
      <c r="AGN25" s="46"/>
      <c r="AGO25" s="46"/>
      <c r="AGP25" s="46"/>
      <c r="AGQ25" s="46"/>
      <c r="AGR25" s="46"/>
      <c r="AGS25" s="46"/>
      <c r="AGT25" s="46"/>
      <c r="AGU25" s="46"/>
      <c r="AGV25" s="46"/>
      <c r="AGW25" s="46"/>
      <c r="AGX25" s="46"/>
      <c r="AGY25" s="46"/>
      <c r="AGZ25" s="46"/>
      <c r="AHA25" s="46"/>
      <c r="AHB25" s="46"/>
      <c r="AHC25" s="46"/>
      <c r="AHD25" s="46"/>
      <c r="AHE25" s="46"/>
      <c r="AHF25" s="46"/>
      <c r="AHG25" s="46"/>
      <c r="AHH25" s="46"/>
      <c r="AHI25" s="46"/>
      <c r="AHJ25" s="46"/>
      <c r="AHK25" s="46"/>
      <c r="AHL25" s="46"/>
      <c r="AHM25" s="46"/>
      <c r="AHN25" s="46"/>
      <c r="AHO25" s="46"/>
      <c r="AHP25" s="46"/>
      <c r="AHQ25" s="46"/>
      <c r="AHR25" s="46"/>
      <c r="AHS25" s="46"/>
      <c r="AHT25" s="46"/>
      <c r="AHU25" s="46"/>
      <c r="AHV25" s="46"/>
      <c r="AHW25" s="46"/>
      <c r="AHX25" s="46"/>
      <c r="AHY25" s="46"/>
      <c r="AHZ25" s="46"/>
      <c r="AIA25" s="46"/>
      <c r="AIB25" s="46"/>
      <c r="AIC25" s="46"/>
      <c r="AID25" s="46"/>
      <c r="AIE25" s="46"/>
      <c r="AIF25" s="46"/>
      <c r="AIG25" s="46"/>
      <c r="AIH25" s="46"/>
      <c r="AII25" s="46"/>
      <c r="AIJ25" s="46"/>
      <c r="AIK25" s="46"/>
      <c r="AIL25" s="46"/>
      <c r="AIM25" s="46"/>
      <c r="AIN25" s="46"/>
      <c r="AIO25" s="46"/>
      <c r="AIP25" s="46"/>
      <c r="AIQ25" s="46"/>
      <c r="AIR25" s="46"/>
      <c r="AIS25" s="46"/>
      <c r="AIT25" s="46"/>
      <c r="AIU25" s="46"/>
      <c r="AIV25" s="46"/>
      <c r="AIW25" s="46"/>
      <c r="AIX25" s="46"/>
      <c r="AIY25" s="46"/>
      <c r="AIZ25" s="46"/>
      <c r="AJA25" s="46"/>
      <c r="AJB25" s="46"/>
      <c r="AJC25" s="46"/>
      <c r="AJD25" s="46"/>
      <c r="AJE25" s="46"/>
      <c r="AJF25" s="46"/>
      <c r="AJG25" s="46"/>
      <c r="AJH25" s="46"/>
      <c r="AJI25" s="46"/>
      <c r="AJJ25" s="46"/>
      <c r="AJK25" s="46"/>
      <c r="AJL25" s="46"/>
      <c r="AJM25" s="46"/>
      <c r="AJN25" s="46"/>
      <c r="AJO25" s="46"/>
      <c r="AJP25" s="46"/>
      <c r="AJQ25" s="46"/>
      <c r="AJR25" s="46"/>
      <c r="AJS25" s="46"/>
      <c r="AJT25" s="46"/>
      <c r="AJU25" s="46"/>
      <c r="AJV25" s="46"/>
      <c r="AJW25" s="46"/>
      <c r="AJX25" s="46"/>
      <c r="AJY25" s="46"/>
      <c r="AJZ25" s="46"/>
      <c r="AKA25" s="46"/>
      <c r="AKB25" s="46"/>
      <c r="AKC25" s="46"/>
      <c r="AKD25" s="46"/>
      <c r="AKE25" s="46"/>
      <c r="AKF25" s="46"/>
      <c r="AKG25" s="46"/>
      <c r="AKH25" s="46"/>
      <c r="AKI25" s="46"/>
      <c r="AKJ25" s="46"/>
      <c r="AKK25" s="46"/>
      <c r="AKL25" s="46"/>
      <c r="AKM25" s="46"/>
      <c r="AKN25" s="46"/>
      <c r="AKO25" s="46"/>
      <c r="AKP25" s="46"/>
      <c r="AKQ25" s="46"/>
      <c r="AKR25" s="46"/>
      <c r="AKS25" s="46"/>
      <c r="AKT25" s="46"/>
      <c r="AKU25" s="46"/>
      <c r="AKV25" s="46"/>
      <c r="AKW25" s="46"/>
      <c r="AKX25" s="46"/>
      <c r="AKY25" s="46"/>
      <c r="AKZ25" s="46"/>
      <c r="ALA25" s="46"/>
      <c r="ALB25" s="46"/>
      <c r="ALC25" s="46"/>
      <c r="ALD25" s="46"/>
      <c r="ALE25" s="46"/>
      <c r="ALF25" s="46"/>
      <c r="ALG25" s="46"/>
      <c r="ALH25" s="46"/>
      <c r="ALI25" s="46"/>
      <c r="ALJ25" s="46"/>
      <c r="ALK25" s="46"/>
      <c r="ALL25" s="46"/>
      <c r="ALM25" s="46"/>
      <c r="ALN25" s="46"/>
      <c r="ALO25" s="46"/>
      <c r="ALP25" s="46"/>
      <c r="ALQ25" s="46"/>
      <c r="ALR25" s="46"/>
      <c r="ALS25" s="46"/>
      <c r="ALT25" s="46"/>
      <c r="ALU25" s="46"/>
      <c r="ALV25" s="46"/>
      <c r="ALW25" s="46"/>
      <c r="ALX25" s="46"/>
      <c r="ALY25" s="46"/>
      <c r="ALZ25" s="46"/>
      <c r="AMA25" s="46"/>
      <c r="AMB25" s="46"/>
      <c r="AMC25" s="46"/>
      <c r="AMD25" s="46"/>
      <c r="AME25" s="46"/>
      <c r="AMF25" s="46"/>
      <c r="AMG25" s="46"/>
      <c r="AMH25" s="46"/>
      <c r="AMI25" s="46"/>
      <c r="AMJ25" s="46"/>
      <c r="AMK25" s="46"/>
      <c r="AML25" s="46"/>
      <c r="AMM25" s="46"/>
      <c r="AMN25" s="46"/>
      <c r="AMO25" s="46"/>
      <c r="AMP25" s="46"/>
      <c r="AMQ25" s="46"/>
      <c r="AMR25" s="46"/>
      <c r="AMS25" s="46"/>
      <c r="AMT25" s="46"/>
      <c r="AMU25" s="46"/>
      <c r="AMV25" s="46"/>
      <c r="AMW25" s="46"/>
      <c r="AMX25" s="46"/>
      <c r="AMY25" s="46"/>
      <c r="AMZ25" s="46"/>
      <c r="ANA25" s="46"/>
      <c r="ANB25" s="46"/>
      <c r="ANC25" s="46"/>
      <c r="AND25" s="46"/>
      <c r="ANE25" s="46"/>
      <c r="ANF25" s="46"/>
      <c r="ANG25" s="46"/>
      <c r="ANH25" s="46"/>
      <c r="ANI25" s="46"/>
      <c r="ANJ25" s="46"/>
      <c r="ANK25" s="46"/>
      <c r="ANL25" s="46"/>
      <c r="ANM25" s="46"/>
      <c r="ANN25" s="46"/>
      <c r="ANO25" s="46"/>
      <c r="ANP25" s="46"/>
      <c r="ANQ25" s="46"/>
      <c r="ANR25" s="46"/>
      <c r="ANS25" s="46"/>
      <c r="ANT25" s="46"/>
      <c r="ANU25" s="46"/>
      <c r="ANV25" s="46"/>
      <c r="ANW25" s="46"/>
      <c r="ANX25" s="46"/>
      <c r="ANY25" s="46"/>
      <c r="ANZ25" s="46"/>
      <c r="AOA25" s="46"/>
      <c r="AOB25" s="46"/>
      <c r="AOC25" s="46"/>
      <c r="AOD25" s="46"/>
      <c r="AOE25" s="46"/>
      <c r="AOF25" s="46"/>
      <c r="AOG25" s="46"/>
      <c r="AOH25" s="46"/>
      <c r="AOI25" s="46"/>
      <c r="AOJ25" s="46"/>
      <c r="AOK25" s="46"/>
      <c r="AOL25" s="46"/>
      <c r="AOM25" s="46"/>
      <c r="AON25" s="46"/>
      <c r="AOO25" s="46"/>
      <c r="AOP25" s="46"/>
      <c r="AOQ25" s="46"/>
      <c r="AOR25" s="46"/>
      <c r="AOS25" s="46"/>
      <c r="AOT25" s="46"/>
      <c r="AOU25" s="46"/>
      <c r="AOV25" s="46"/>
      <c r="AOW25" s="46"/>
      <c r="AOX25" s="46"/>
      <c r="AOY25" s="46"/>
      <c r="AOZ25" s="46"/>
      <c r="APA25" s="46"/>
      <c r="APB25" s="46"/>
      <c r="APC25" s="46"/>
      <c r="APD25" s="46"/>
      <c r="APE25" s="46"/>
      <c r="APF25" s="46"/>
      <c r="APG25" s="46"/>
      <c r="APH25" s="46"/>
      <c r="API25" s="46"/>
      <c r="APJ25" s="46"/>
      <c r="APK25" s="46"/>
      <c r="APL25" s="46"/>
      <c r="APM25" s="46"/>
      <c r="APN25" s="46"/>
      <c r="APO25" s="46"/>
      <c r="APP25" s="46"/>
      <c r="APQ25" s="46"/>
      <c r="APR25" s="46"/>
      <c r="APS25" s="46"/>
      <c r="APT25" s="46"/>
      <c r="APU25" s="46"/>
      <c r="APV25" s="46"/>
      <c r="APW25" s="46"/>
      <c r="APX25" s="46"/>
      <c r="APY25" s="46"/>
      <c r="APZ25" s="46"/>
      <c r="AQA25" s="46"/>
      <c r="AQB25" s="46"/>
      <c r="AQC25" s="46"/>
      <c r="AQD25" s="46"/>
      <c r="AQE25" s="46"/>
      <c r="AQF25" s="46"/>
      <c r="AQG25" s="46"/>
      <c r="AQH25" s="46"/>
      <c r="AQI25" s="46"/>
      <c r="AQJ25" s="46"/>
      <c r="AQK25" s="46"/>
      <c r="AQL25" s="46"/>
      <c r="AQM25" s="46"/>
      <c r="AQN25" s="46"/>
      <c r="AQO25" s="46"/>
      <c r="AQP25" s="46"/>
      <c r="AQQ25" s="46"/>
      <c r="AQR25" s="46"/>
      <c r="AQS25" s="46"/>
      <c r="AQT25" s="46"/>
      <c r="AQU25" s="46"/>
      <c r="AQV25" s="46"/>
      <c r="AQW25" s="46"/>
      <c r="AQX25" s="46"/>
      <c r="AQY25" s="46"/>
      <c r="AQZ25" s="46"/>
      <c r="ARA25" s="46"/>
      <c r="ARB25" s="46"/>
      <c r="ARC25" s="46"/>
      <c r="ARD25" s="46"/>
      <c r="ARE25" s="46"/>
      <c r="ARF25" s="46"/>
      <c r="ARG25" s="46"/>
      <c r="ARH25" s="46"/>
      <c r="ARI25" s="46"/>
      <c r="ARJ25" s="46"/>
      <c r="ARK25" s="46"/>
      <c r="ARL25" s="46"/>
      <c r="ARM25" s="46"/>
      <c r="ARN25" s="46"/>
      <c r="ARO25" s="46"/>
      <c r="ARP25" s="46"/>
      <c r="ARQ25" s="46"/>
      <c r="ARR25" s="46"/>
      <c r="ARS25" s="46"/>
      <c r="ART25" s="46"/>
      <c r="ARU25" s="46"/>
      <c r="ARV25" s="46"/>
      <c r="ARW25" s="46"/>
      <c r="ARX25" s="46"/>
      <c r="ARY25" s="46"/>
      <c r="ARZ25" s="46"/>
      <c r="ASA25" s="46"/>
      <c r="ASB25" s="46"/>
      <c r="ASC25" s="46"/>
      <c r="ASD25" s="46"/>
      <c r="ASE25" s="46"/>
      <c r="ASF25" s="46"/>
      <c r="ASG25" s="46"/>
      <c r="ASH25" s="46"/>
      <c r="ASI25" s="46"/>
      <c r="ASJ25" s="46"/>
      <c r="ASK25" s="46"/>
      <c r="ASL25" s="46"/>
      <c r="ASM25" s="46"/>
      <c r="ASN25" s="46"/>
      <c r="ASO25" s="46"/>
      <c r="ASP25" s="46"/>
      <c r="ASQ25" s="46"/>
      <c r="ASR25" s="46"/>
      <c r="ASS25" s="46"/>
      <c r="AST25" s="46"/>
      <c r="ASU25" s="46"/>
      <c r="ASV25" s="46"/>
      <c r="ASW25" s="46"/>
      <c r="ASX25" s="46"/>
      <c r="ASY25" s="46"/>
      <c r="ASZ25" s="46"/>
      <c r="ATA25" s="46"/>
      <c r="ATB25" s="46"/>
      <c r="ATC25" s="46"/>
      <c r="ATD25" s="46"/>
      <c r="ATE25" s="46"/>
      <c r="ATF25" s="46"/>
      <c r="ATG25" s="46"/>
      <c r="ATH25" s="46"/>
      <c r="ATI25" s="46"/>
      <c r="ATJ25" s="46"/>
      <c r="ATK25" s="46"/>
      <c r="ATL25" s="46"/>
      <c r="ATM25" s="46"/>
      <c r="ATN25" s="46"/>
      <c r="ATO25" s="46"/>
      <c r="ATP25" s="46"/>
      <c r="ATQ25" s="46"/>
      <c r="ATR25" s="46"/>
      <c r="ATS25" s="46"/>
      <c r="ATT25" s="46"/>
      <c r="ATU25" s="46"/>
      <c r="ATV25" s="46"/>
      <c r="ATW25" s="46"/>
      <c r="ATX25" s="46"/>
      <c r="ATY25" s="46"/>
      <c r="ATZ25" s="46"/>
      <c r="AUA25" s="46"/>
      <c r="AUB25" s="46"/>
      <c r="AUC25" s="46"/>
      <c r="AUD25" s="46"/>
      <c r="AUE25" s="46"/>
      <c r="AUF25" s="46"/>
      <c r="AUG25" s="46"/>
      <c r="AUH25" s="46"/>
      <c r="AUI25" s="46"/>
      <c r="AUJ25" s="46"/>
      <c r="AUK25" s="46"/>
      <c r="AUL25" s="46"/>
      <c r="AUM25" s="46"/>
      <c r="AUN25" s="46"/>
      <c r="AUO25" s="46"/>
      <c r="AUP25" s="46"/>
      <c r="AUQ25" s="46"/>
      <c r="AUR25" s="46"/>
      <c r="AUS25" s="46"/>
      <c r="AUT25" s="46"/>
      <c r="AUU25" s="46"/>
      <c r="AUV25" s="46"/>
      <c r="AUW25" s="46"/>
      <c r="AUX25" s="46"/>
      <c r="AUY25" s="46"/>
      <c r="AUZ25" s="46"/>
      <c r="AVA25" s="46"/>
      <c r="AVB25" s="46"/>
      <c r="AVC25" s="46"/>
      <c r="AVD25" s="46"/>
      <c r="AVE25" s="46"/>
      <c r="AVF25" s="46"/>
      <c r="AVG25" s="46"/>
      <c r="AVH25" s="46"/>
      <c r="AVI25" s="46"/>
      <c r="AVJ25" s="46"/>
      <c r="AVK25" s="46"/>
      <c r="AVL25" s="46"/>
      <c r="AVM25" s="46"/>
      <c r="AVN25" s="46"/>
      <c r="AVO25" s="46"/>
      <c r="AVP25" s="46"/>
      <c r="AVQ25" s="46"/>
      <c r="AVR25" s="46"/>
      <c r="AVS25" s="46"/>
      <c r="AVT25" s="46"/>
      <c r="AVU25" s="46"/>
      <c r="AVV25" s="46"/>
      <c r="AVW25" s="46"/>
      <c r="AVX25" s="46"/>
      <c r="AVY25" s="46"/>
      <c r="AVZ25" s="46"/>
      <c r="AWA25" s="46"/>
      <c r="AWB25" s="46"/>
      <c r="AWC25" s="46"/>
      <c r="AWD25" s="46"/>
      <c r="AWE25" s="46"/>
      <c r="AWF25" s="46"/>
      <c r="AWG25" s="46"/>
      <c r="AWH25" s="46"/>
      <c r="AWI25" s="46"/>
      <c r="AWJ25" s="46"/>
      <c r="AWK25" s="46"/>
      <c r="AWL25" s="46"/>
      <c r="AWM25" s="46"/>
      <c r="AWN25" s="46"/>
      <c r="AWO25" s="46"/>
      <c r="AWP25" s="46"/>
      <c r="AWQ25" s="46"/>
      <c r="AWR25" s="46"/>
      <c r="AWS25" s="46"/>
      <c r="AWT25" s="46"/>
      <c r="AWU25" s="46"/>
      <c r="AWV25" s="46"/>
      <c r="AWW25" s="46"/>
      <c r="AWX25" s="46"/>
      <c r="AWY25" s="46"/>
      <c r="AWZ25" s="46"/>
      <c r="AXA25" s="46"/>
      <c r="AXB25" s="46"/>
      <c r="AXC25" s="46"/>
      <c r="AXD25" s="46"/>
      <c r="AXE25" s="46"/>
      <c r="AXF25" s="46"/>
      <c r="AXG25" s="46"/>
      <c r="AXH25" s="46"/>
      <c r="AXI25" s="46"/>
      <c r="AXJ25" s="46"/>
      <c r="AXK25" s="46"/>
      <c r="AXL25" s="46"/>
      <c r="AXM25" s="46"/>
      <c r="AXN25" s="46"/>
      <c r="AXO25" s="46"/>
      <c r="AXP25" s="46"/>
      <c r="AXQ25" s="46"/>
      <c r="AXR25" s="46"/>
      <c r="AXS25" s="46"/>
      <c r="AXT25" s="46"/>
      <c r="AXU25" s="46"/>
      <c r="AXV25" s="46"/>
      <c r="AXW25" s="46"/>
      <c r="AXX25" s="46"/>
      <c r="AXY25" s="46"/>
      <c r="AXZ25" s="46"/>
      <c r="AYA25" s="46"/>
      <c r="AYB25" s="46"/>
      <c r="AYC25" s="46"/>
      <c r="AYD25" s="46"/>
      <c r="AYE25" s="46"/>
      <c r="AYF25" s="46"/>
      <c r="AYG25" s="46"/>
      <c r="AYH25" s="46"/>
      <c r="AYI25" s="46"/>
      <c r="AYJ25" s="46"/>
      <c r="AYK25" s="46"/>
      <c r="AYL25" s="46"/>
      <c r="AYM25" s="46"/>
      <c r="AYN25" s="46"/>
      <c r="AYO25" s="46"/>
      <c r="AYP25" s="46"/>
      <c r="AYQ25" s="46"/>
      <c r="AYR25" s="46"/>
      <c r="AYS25" s="46"/>
      <c r="AYT25" s="46"/>
      <c r="AYU25" s="46"/>
      <c r="AYV25" s="46"/>
      <c r="AYW25" s="46"/>
      <c r="AYX25" s="46"/>
      <c r="AYY25" s="46"/>
      <c r="AYZ25" s="46"/>
      <c r="AZA25" s="46"/>
      <c r="AZB25" s="46"/>
      <c r="AZC25" s="46"/>
      <c r="AZD25" s="46"/>
      <c r="AZE25" s="46"/>
      <c r="AZF25" s="46"/>
      <c r="AZG25" s="46"/>
      <c r="AZH25" s="46"/>
      <c r="AZI25" s="46"/>
      <c r="AZJ25" s="46"/>
      <c r="AZK25" s="46"/>
      <c r="AZL25" s="46"/>
      <c r="AZM25" s="46"/>
      <c r="AZN25" s="46"/>
      <c r="AZO25" s="46"/>
      <c r="AZP25" s="46"/>
      <c r="AZQ25" s="46"/>
      <c r="AZR25" s="46"/>
      <c r="AZS25" s="46"/>
      <c r="AZT25" s="46"/>
      <c r="AZU25" s="46"/>
      <c r="AZV25" s="46"/>
      <c r="AZW25" s="46"/>
      <c r="AZX25" s="46"/>
      <c r="AZY25" s="46"/>
      <c r="AZZ25" s="46"/>
      <c r="BAA25" s="46"/>
      <c r="BAB25" s="46"/>
      <c r="BAC25" s="46"/>
      <c r="BAD25" s="46"/>
      <c r="BAE25" s="46"/>
      <c r="BAF25" s="46"/>
      <c r="BAG25" s="46"/>
      <c r="BAH25" s="46"/>
      <c r="BAI25" s="46"/>
      <c r="BAJ25" s="46"/>
      <c r="BAK25" s="46"/>
      <c r="BAL25" s="46"/>
      <c r="BAM25" s="46"/>
      <c r="BAN25" s="46"/>
      <c r="BAO25" s="46"/>
      <c r="BAP25" s="46"/>
      <c r="BAQ25" s="46"/>
      <c r="BAR25" s="46"/>
      <c r="BAS25" s="46"/>
      <c r="BAT25" s="46"/>
      <c r="BAU25" s="46"/>
      <c r="BAV25" s="46"/>
      <c r="BAW25" s="46"/>
      <c r="BAX25" s="46"/>
      <c r="BAY25" s="46"/>
      <c r="BAZ25" s="46"/>
      <c r="BBA25" s="46"/>
      <c r="BBB25" s="46"/>
      <c r="BBC25" s="46"/>
      <c r="BBD25" s="46"/>
      <c r="BBE25" s="46"/>
      <c r="BBF25" s="46"/>
      <c r="BBG25" s="46"/>
      <c r="BBH25" s="46"/>
      <c r="BBI25" s="46"/>
      <c r="BBJ25" s="46"/>
      <c r="BBK25" s="46"/>
      <c r="BBL25" s="46"/>
      <c r="BBM25" s="46"/>
      <c r="BBN25" s="46"/>
      <c r="BBO25" s="46"/>
      <c r="BBP25" s="46"/>
      <c r="BBQ25" s="46"/>
      <c r="BBR25" s="46"/>
      <c r="BBS25" s="46"/>
      <c r="BBT25" s="46"/>
      <c r="BBU25" s="46"/>
      <c r="BBV25" s="46"/>
      <c r="BBW25" s="46"/>
      <c r="BBX25" s="46"/>
      <c r="BBY25" s="46"/>
      <c r="BBZ25" s="46"/>
      <c r="BCA25" s="46"/>
      <c r="BCB25" s="46"/>
      <c r="BCC25" s="46"/>
      <c r="BCD25" s="46"/>
      <c r="BCE25" s="46"/>
      <c r="BCF25" s="46"/>
      <c r="BCG25" s="46"/>
      <c r="BCH25" s="46"/>
      <c r="BCI25" s="46"/>
      <c r="BCJ25" s="46"/>
      <c r="BCK25" s="46"/>
      <c r="BCL25" s="46"/>
      <c r="BCM25" s="46"/>
      <c r="BCN25" s="46"/>
      <c r="BCO25" s="46"/>
      <c r="BCP25" s="46"/>
      <c r="BCQ25" s="46"/>
      <c r="BCR25" s="46"/>
      <c r="BCS25" s="46"/>
      <c r="BCT25" s="46"/>
      <c r="BCU25" s="46"/>
      <c r="BCV25" s="46"/>
      <c r="BCW25" s="46"/>
      <c r="BCX25" s="46"/>
      <c r="BCY25" s="46"/>
      <c r="BCZ25" s="46"/>
      <c r="BDA25" s="46"/>
      <c r="BDB25" s="46"/>
      <c r="BDC25" s="46"/>
      <c r="BDD25" s="46"/>
      <c r="BDE25" s="46"/>
      <c r="BDF25" s="46"/>
      <c r="BDG25" s="46"/>
      <c r="BDH25" s="46"/>
      <c r="BDI25" s="46"/>
      <c r="BDJ25" s="46"/>
      <c r="BDK25" s="46"/>
      <c r="BDL25" s="46"/>
      <c r="BDM25" s="46"/>
      <c r="BDN25" s="46"/>
      <c r="BDO25" s="46"/>
      <c r="BDP25" s="46"/>
      <c r="BDQ25" s="46"/>
      <c r="BDR25" s="46"/>
      <c r="BDS25" s="46"/>
      <c r="BDT25" s="46"/>
      <c r="BDU25" s="46"/>
      <c r="BDV25" s="46"/>
      <c r="BDW25" s="46"/>
      <c r="BDX25" s="46"/>
      <c r="BDY25" s="46"/>
      <c r="BDZ25" s="46"/>
      <c r="BEA25" s="46"/>
      <c r="BEB25" s="46"/>
      <c r="BEC25" s="46"/>
      <c r="BED25" s="46"/>
      <c r="BEE25" s="46"/>
      <c r="BEF25" s="46"/>
      <c r="BEG25" s="46"/>
      <c r="BEH25" s="46"/>
      <c r="BEI25" s="46"/>
      <c r="BEJ25" s="46"/>
      <c r="BEK25" s="46"/>
      <c r="BEL25" s="46"/>
      <c r="BEM25" s="46"/>
      <c r="BEN25" s="46"/>
      <c r="BEO25" s="46"/>
      <c r="BEP25" s="46"/>
      <c r="BEQ25" s="46"/>
      <c r="BER25" s="46"/>
      <c r="BES25" s="46"/>
      <c r="BET25" s="46"/>
      <c r="BEU25" s="46"/>
      <c r="BEV25" s="46"/>
      <c r="BEW25" s="46"/>
      <c r="BEX25" s="46"/>
      <c r="BEY25" s="46"/>
      <c r="BEZ25" s="46"/>
      <c r="BFA25" s="46"/>
      <c r="BFB25" s="46"/>
      <c r="BFC25" s="46"/>
      <c r="BFD25" s="46"/>
      <c r="BFE25" s="46"/>
      <c r="BFF25" s="46"/>
      <c r="BFG25" s="46"/>
      <c r="BFH25" s="46"/>
      <c r="BFI25" s="46"/>
      <c r="BFJ25" s="46"/>
      <c r="BFK25" s="46"/>
      <c r="BFL25" s="46"/>
      <c r="BFM25" s="46"/>
      <c r="BFN25" s="46"/>
      <c r="BFO25" s="46"/>
      <c r="BFP25" s="46"/>
      <c r="BFQ25" s="46"/>
      <c r="BFR25" s="46"/>
      <c r="BFS25" s="46"/>
      <c r="BFT25" s="46"/>
      <c r="BFU25" s="46"/>
      <c r="BFV25" s="46"/>
      <c r="BFW25" s="46"/>
      <c r="BFX25" s="46"/>
      <c r="BFY25" s="46"/>
      <c r="BFZ25" s="46"/>
      <c r="BGA25" s="46"/>
      <c r="BGB25" s="46"/>
      <c r="BGC25" s="46"/>
      <c r="BGD25" s="46"/>
      <c r="BGE25" s="46"/>
      <c r="BGF25" s="46"/>
      <c r="BGG25" s="46"/>
      <c r="BGH25" s="46"/>
      <c r="BGI25" s="46"/>
      <c r="BGJ25" s="46"/>
      <c r="BGK25" s="46"/>
      <c r="BGL25" s="46"/>
      <c r="BGM25" s="46"/>
      <c r="BGN25" s="46"/>
      <c r="BGO25" s="46"/>
      <c r="BGP25" s="46"/>
      <c r="BGQ25" s="46"/>
      <c r="BGR25" s="46"/>
      <c r="BGS25" s="46"/>
      <c r="BGT25" s="46"/>
      <c r="BGU25" s="46"/>
      <c r="BGV25" s="46"/>
      <c r="BGW25" s="46"/>
      <c r="BGX25" s="46"/>
      <c r="BGY25" s="46"/>
      <c r="BGZ25" s="46"/>
      <c r="BHA25" s="46"/>
      <c r="BHB25" s="46"/>
      <c r="BHC25" s="46"/>
      <c r="BHD25" s="46"/>
      <c r="BHE25" s="46"/>
      <c r="BHF25" s="46"/>
      <c r="BHG25" s="46"/>
      <c r="BHH25" s="46"/>
      <c r="BHI25" s="46"/>
      <c r="BHJ25" s="46"/>
      <c r="BHK25" s="46"/>
      <c r="BHL25" s="46"/>
      <c r="BHM25" s="46"/>
      <c r="BHN25" s="46"/>
      <c r="BHO25" s="46"/>
      <c r="BHP25" s="46"/>
      <c r="BHQ25" s="46"/>
      <c r="BHR25" s="46"/>
      <c r="BHS25" s="46"/>
      <c r="BHT25" s="46"/>
      <c r="BHU25" s="46"/>
      <c r="BHV25" s="46"/>
      <c r="BHW25" s="46"/>
      <c r="BHX25" s="46"/>
      <c r="BHY25" s="46"/>
      <c r="BHZ25" s="46"/>
      <c r="BIA25" s="46"/>
      <c r="BIB25" s="46"/>
      <c r="BIC25" s="46"/>
      <c r="BID25" s="46"/>
      <c r="BIE25" s="46"/>
      <c r="BIF25" s="46"/>
      <c r="BIG25" s="46"/>
      <c r="BIH25" s="46"/>
      <c r="BII25" s="46"/>
      <c r="BIJ25" s="46"/>
      <c r="BIK25" s="46"/>
      <c r="BIL25" s="46"/>
      <c r="BIM25" s="46"/>
      <c r="BIN25" s="46"/>
      <c r="BIO25" s="46"/>
      <c r="BIP25" s="46"/>
      <c r="BIQ25" s="46"/>
      <c r="BIR25" s="46"/>
      <c r="BIS25" s="46"/>
      <c r="BIT25" s="46"/>
      <c r="BIU25" s="46"/>
      <c r="BIV25" s="46"/>
      <c r="BIW25" s="46"/>
      <c r="BIX25" s="46"/>
      <c r="BIY25" s="46"/>
      <c r="BIZ25" s="46"/>
      <c r="BJA25" s="46"/>
      <c r="BJB25" s="46"/>
      <c r="BJC25" s="46"/>
      <c r="BJD25" s="46"/>
      <c r="BJE25" s="46"/>
      <c r="BJF25" s="46"/>
      <c r="BJG25" s="46"/>
      <c r="BJH25" s="46"/>
      <c r="BJI25" s="46"/>
      <c r="BJJ25" s="46"/>
      <c r="BJK25" s="46"/>
      <c r="BJL25" s="46"/>
      <c r="BJM25" s="46"/>
      <c r="BJN25" s="46"/>
      <c r="BJO25" s="46"/>
      <c r="BJP25" s="46"/>
      <c r="BJQ25" s="46"/>
      <c r="BJR25" s="46"/>
      <c r="BJS25" s="46"/>
      <c r="BJT25" s="46"/>
      <c r="BJU25" s="46"/>
      <c r="BJV25" s="46"/>
      <c r="BJW25" s="46"/>
      <c r="BJX25" s="46"/>
      <c r="BJY25" s="46"/>
      <c r="BJZ25" s="46"/>
      <c r="BKA25" s="46"/>
      <c r="BKB25" s="46"/>
      <c r="BKC25" s="46"/>
      <c r="BKD25" s="46"/>
      <c r="BKE25" s="46"/>
      <c r="BKF25" s="46"/>
      <c r="BKG25" s="46"/>
      <c r="BKH25" s="46"/>
      <c r="BKI25" s="46"/>
      <c r="BKJ25" s="46"/>
      <c r="BKK25" s="46"/>
      <c r="BKL25" s="46"/>
      <c r="BKM25" s="46"/>
      <c r="BKN25" s="46"/>
      <c r="BKO25" s="46"/>
      <c r="BKP25" s="46"/>
      <c r="BKQ25" s="46"/>
      <c r="BKR25" s="46"/>
      <c r="BKS25" s="46"/>
      <c r="BKT25" s="46"/>
      <c r="BKU25" s="46"/>
      <c r="BKV25" s="46"/>
      <c r="BKW25" s="46"/>
      <c r="BKX25" s="46"/>
      <c r="BKY25" s="46"/>
      <c r="BKZ25" s="46"/>
      <c r="BLA25" s="46"/>
      <c r="BLB25" s="46"/>
      <c r="BLC25" s="46"/>
      <c r="BLD25" s="46"/>
      <c r="BLE25" s="46"/>
      <c r="BLF25" s="46"/>
      <c r="BLG25" s="46"/>
      <c r="BLH25" s="46"/>
      <c r="BLI25" s="46"/>
      <c r="BLJ25" s="46"/>
      <c r="BLK25" s="46"/>
      <c r="BLL25" s="46"/>
      <c r="BLM25" s="46"/>
      <c r="BLN25" s="46"/>
      <c r="BLO25" s="46"/>
      <c r="BLP25" s="46"/>
      <c r="BLQ25" s="46"/>
      <c r="BLR25" s="46"/>
      <c r="BLS25" s="46"/>
      <c r="BLT25" s="46"/>
      <c r="BLU25" s="46"/>
      <c r="BLV25" s="46"/>
      <c r="BLW25" s="46"/>
      <c r="BLX25" s="46"/>
      <c r="BLY25" s="46"/>
      <c r="BLZ25" s="46"/>
      <c r="BMA25" s="46"/>
      <c r="BMB25" s="46"/>
      <c r="BMC25" s="46"/>
      <c r="BMD25" s="46"/>
      <c r="BME25" s="46"/>
      <c r="BMF25" s="46"/>
      <c r="BMG25" s="46"/>
      <c r="BMH25" s="46"/>
      <c r="BMI25" s="46"/>
      <c r="BMJ25" s="46"/>
      <c r="BMK25" s="46"/>
      <c r="BML25" s="46"/>
      <c r="BMM25" s="46"/>
      <c r="BMN25" s="46"/>
      <c r="BMO25" s="46"/>
      <c r="BMP25" s="46"/>
      <c r="BMQ25" s="46"/>
      <c r="BMR25" s="46"/>
      <c r="BMS25" s="46"/>
      <c r="BMT25" s="46"/>
      <c r="BMU25" s="46"/>
      <c r="BMV25" s="46"/>
      <c r="BMW25" s="46"/>
      <c r="BMX25" s="46"/>
      <c r="BMY25" s="46"/>
      <c r="BMZ25" s="46"/>
      <c r="BNA25" s="46"/>
      <c r="BNB25" s="46"/>
      <c r="BNC25" s="46"/>
      <c r="BND25" s="46"/>
      <c r="BNE25" s="46"/>
      <c r="BNF25" s="46"/>
      <c r="BNG25" s="46"/>
      <c r="BNH25" s="46"/>
      <c r="BNI25" s="46"/>
      <c r="BNJ25" s="46"/>
      <c r="BNK25" s="46"/>
      <c r="BNL25" s="46"/>
      <c r="BNM25" s="46"/>
      <c r="BNN25" s="46"/>
      <c r="BNO25" s="46"/>
      <c r="BNP25" s="46"/>
      <c r="BNQ25" s="46"/>
      <c r="BNR25" s="46"/>
      <c r="BNS25" s="46"/>
      <c r="BNT25" s="46"/>
      <c r="BNU25" s="46"/>
      <c r="BNV25" s="46"/>
      <c r="BNW25" s="46"/>
      <c r="BNX25" s="46"/>
      <c r="BNY25" s="46"/>
      <c r="BNZ25" s="46"/>
      <c r="BOA25" s="46"/>
      <c r="BOB25" s="46"/>
      <c r="BOC25" s="46"/>
      <c r="BOD25" s="46"/>
      <c r="BOE25" s="46"/>
      <c r="BOF25" s="46"/>
      <c r="BOG25" s="46"/>
      <c r="BOH25" s="46"/>
      <c r="BOI25" s="46"/>
      <c r="BOJ25" s="46"/>
      <c r="BOK25" s="46"/>
      <c r="BOL25" s="46"/>
      <c r="BOM25" s="46"/>
      <c r="BON25" s="46"/>
      <c r="BOO25" s="46"/>
      <c r="BOP25" s="46"/>
      <c r="BOQ25" s="46"/>
      <c r="BOR25" s="46"/>
      <c r="BOS25" s="46"/>
      <c r="BOT25" s="46"/>
      <c r="BOU25" s="46"/>
      <c r="BOV25" s="46"/>
      <c r="BOW25" s="46"/>
      <c r="BOX25" s="46"/>
      <c r="BOY25" s="46"/>
      <c r="BOZ25" s="46"/>
      <c r="BPA25" s="46"/>
      <c r="BPB25" s="46"/>
      <c r="BPC25" s="46"/>
      <c r="BPD25" s="46"/>
      <c r="BPE25" s="46"/>
      <c r="BPF25" s="46"/>
      <c r="BPG25" s="46"/>
      <c r="BPH25" s="46"/>
      <c r="BPI25" s="46"/>
      <c r="BPJ25" s="46"/>
      <c r="BPK25" s="46"/>
      <c r="BPL25" s="46"/>
      <c r="BPM25" s="46"/>
      <c r="BPN25" s="46"/>
      <c r="BPO25" s="46"/>
      <c r="BPP25" s="46"/>
      <c r="BPQ25" s="46"/>
      <c r="BPR25" s="46"/>
      <c r="BPS25" s="46"/>
      <c r="BPT25" s="46"/>
      <c r="BPU25" s="46"/>
      <c r="BPV25" s="46"/>
      <c r="BPW25" s="46"/>
      <c r="BPX25" s="46"/>
      <c r="BPY25" s="46"/>
      <c r="BPZ25" s="46"/>
      <c r="BQA25" s="46"/>
      <c r="BQB25" s="46"/>
      <c r="BQC25" s="46"/>
      <c r="BQD25" s="46"/>
      <c r="BQE25" s="46"/>
      <c r="BQF25" s="46"/>
      <c r="BQG25" s="46"/>
      <c r="BQH25" s="46"/>
      <c r="BQI25" s="46"/>
      <c r="BQJ25" s="46"/>
      <c r="BQK25" s="46"/>
      <c r="BQL25" s="46"/>
      <c r="BQM25" s="46"/>
      <c r="BQN25" s="46"/>
      <c r="BQO25" s="46"/>
      <c r="BQP25" s="46"/>
      <c r="BQQ25" s="46"/>
      <c r="BQR25" s="46"/>
      <c r="BQS25" s="46"/>
      <c r="BQT25" s="46"/>
      <c r="BQU25" s="46"/>
      <c r="BQV25" s="46"/>
      <c r="BQW25" s="46"/>
      <c r="BQX25" s="46"/>
      <c r="BQY25" s="46"/>
      <c r="BQZ25" s="46"/>
      <c r="BRA25" s="46"/>
      <c r="BRB25" s="46"/>
      <c r="BRC25" s="46"/>
      <c r="BRD25" s="46"/>
      <c r="BRE25" s="46"/>
      <c r="BRF25" s="46"/>
      <c r="BRG25" s="46"/>
      <c r="BRH25" s="46"/>
      <c r="BRI25" s="46"/>
      <c r="BRJ25" s="46"/>
      <c r="BRK25" s="46"/>
      <c r="BRL25" s="46"/>
      <c r="BRM25" s="46"/>
      <c r="BRN25" s="46"/>
      <c r="BRO25" s="46"/>
      <c r="BRP25" s="46"/>
      <c r="BRQ25" s="46"/>
      <c r="BRR25" s="46"/>
      <c r="BRS25" s="46"/>
      <c r="BRT25" s="46"/>
      <c r="BRU25" s="46"/>
      <c r="BRV25" s="46"/>
      <c r="BRW25" s="46"/>
      <c r="BRX25" s="46"/>
      <c r="BRY25" s="46"/>
      <c r="BRZ25" s="46"/>
      <c r="BSA25" s="46"/>
      <c r="BSB25" s="46"/>
      <c r="BSC25" s="46"/>
      <c r="BSD25" s="46"/>
      <c r="BSE25" s="46"/>
      <c r="BSF25" s="46"/>
      <c r="BSG25" s="46"/>
      <c r="BSH25" s="46"/>
      <c r="BSI25" s="46"/>
      <c r="BSJ25" s="46"/>
      <c r="BSK25" s="46"/>
      <c r="BSL25" s="46"/>
      <c r="BSM25" s="46"/>
      <c r="BSN25" s="46"/>
      <c r="BSO25" s="46"/>
      <c r="BSP25" s="46"/>
      <c r="BSQ25" s="46"/>
      <c r="BSR25" s="46"/>
      <c r="BSS25" s="46"/>
      <c r="BST25" s="46"/>
      <c r="BSU25" s="46"/>
      <c r="BSV25" s="46"/>
      <c r="BSW25" s="46"/>
      <c r="BSX25" s="46"/>
      <c r="BSY25" s="46"/>
      <c r="BSZ25" s="46"/>
      <c r="BTA25" s="46"/>
      <c r="BTB25" s="46"/>
      <c r="BTC25" s="46"/>
      <c r="BTD25" s="46"/>
      <c r="BTE25" s="46"/>
      <c r="BTF25" s="46"/>
      <c r="BTG25" s="46"/>
      <c r="BTH25" s="46"/>
      <c r="BTI25" s="46"/>
      <c r="BTJ25" s="46"/>
      <c r="BTK25" s="46"/>
      <c r="BTL25" s="46"/>
      <c r="BTM25" s="46"/>
      <c r="BTN25" s="46"/>
      <c r="BTO25" s="46"/>
      <c r="BTP25" s="46"/>
      <c r="BTQ25" s="46"/>
      <c r="BTR25" s="46"/>
      <c r="BTS25" s="46"/>
      <c r="BTT25" s="46"/>
      <c r="BTU25" s="46"/>
      <c r="BTV25" s="46"/>
      <c r="BTW25" s="46"/>
      <c r="BTX25" s="46"/>
      <c r="BTY25" s="46"/>
      <c r="BTZ25" s="46"/>
      <c r="BUA25" s="46"/>
      <c r="BUB25" s="46"/>
      <c r="BUC25" s="46"/>
      <c r="BUD25" s="46"/>
      <c r="BUE25" s="46"/>
      <c r="BUF25" s="46"/>
      <c r="BUG25" s="46"/>
      <c r="BUH25" s="46"/>
      <c r="BUI25" s="46"/>
      <c r="BUJ25" s="46"/>
      <c r="BUK25" s="46"/>
      <c r="BUL25" s="46"/>
      <c r="BUM25" s="46"/>
      <c r="BUN25" s="46"/>
      <c r="BUO25" s="46"/>
      <c r="BUP25" s="46"/>
      <c r="BUQ25" s="46"/>
      <c r="BUR25" s="46"/>
      <c r="BUS25" s="46"/>
      <c r="BUT25" s="46"/>
      <c r="BUU25" s="46"/>
      <c r="BUV25" s="46"/>
      <c r="BUW25" s="46"/>
      <c r="BUX25" s="46"/>
      <c r="BUY25" s="46"/>
      <c r="BUZ25" s="46"/>
      <c r="BVA25" s="46"/>
      <c r="BVB25" s="46"/>
      <c r="BVC25" s="46"/>
      <c r="BVD25" s="46"/>
      <c r="BVE25" s="46"/>
      <c r="BVF25" s="46"/>
      <c r="BVG25" s="46"/>
      <c r="BVH25" s="46"/>
      <c r="BVI25" s="46"/>
      <c r="BVJ25" s="46"/>
      <c r="BVK25" s="46"/>
      <c r="BVL25" s="46"/>
      <c r="BVM25" s="46"/>
      <c r="BVN25" s="46"/>
      <c r="BVO25" s="46"/>
      <c r="BVP25" s="46"/>
      <c r="BVQ25" s="46"/>
      <c r="BVR25" s="46"/>
      <c r="BVS25" s="46"/>
      <c r="BVT25" s="46"/>
      <c r="BVU25" s="46"/>
      <c r="BVV25" s="46"/>
      <c r="BVW25" s="46"/>
      <c r="BVX25" s="46"/>
      <c r="BVY25" s="46"/>
      <c r="BVZ25" s="46"/>
      <c r="BWA25" s="46"/>
      <c r="BWB25" s="46"/>
      <c r="BWC25" s="46"/>
      <c r="BWD25" s="46"/>
      <c r="BWE25" s="46"/>
      <c r="BWF25" s="46"/>
      <c r="BWG25" s="46"/>
      <c r="BWH25" s="46"/>
      <c r="BWI25" s="46"/>
      <c r="BWJ25" s="46"/>
      <c r="BWK25" s="46"/>
      <c r="BWL25" s="46"/>
      <c r="BWM25" s="46"/>
      <c r="BWN25" s="46"/>
      <c r="BWO25" s="46"/>
      <c r="BWP25" s="46"/>
      <c r="BWQ25" s="46"/>
      <c r="BWR25" s="46"/>
      <c r="BWS25" s="46"/>
      <c r="BWT25" s="46"/>
      <c r="BWU25" s="46"/>
      <c r="BWV25" s="46"/>
      <c r="BWW25" s="46"/>
      <c r="BWX25" s="46"/>
      <c r="BWY25" s="46"/>
      <c r="BWZ25" s="46"/>
      <c r="BXA25" s="46"/>
      <c r="BXB25" s="46"/>
      <c r="BXC25" s="46"/>
      <c r="BXD25" s="46"/>
      <c r="BXE25" s="46"/>
      <c r="BXF25" s="46"/>
      <c r="BXG25" s="46"/>
      <c r="BXH25" s="46"/>
      <c r="BXI25" s="46"/>
      <c r="BXJ25" s="46"/>
      <c r="BXK25" s="46"/>
      <c r="BXL25" s="46"/>
      <c r="BXM25" s="46"/>
      <c r="BXN25" s="46"/>
      <c r="BXO25" s="46"/>
      <c r="BXP25" s="46"/>
      <c r="BXQ25" s="46"/>
      <c r="BXR25" s="46"/>
      <c r="BXS25" s="46"/>
      <c r="BXT25" s="46"/>
      <c r="BXU25" s="46"/>
      <c r="BXV25" s="46"/>
      <c r="BXW25" s="46"/>
      <c r="BXX25" s="46"/>
      <c r="BXY25" s="46"/>
      <c r="BXZ25" s="46"/>
      <c r="BYA25" s="46"/>
      <c r="BYB25" s="46"/>
      <c r="BYC25" s="46"/>
      <c r="BYD25" s="46"/>
      <c r="BYE25" s="46"/>
      <c r="BYF25" s="46"/>
      <c r="BYG25" s="46"/>
      <c r="BYH25" s="46"/>
      <c r="BYI25" s="46"/>
      <c r="BYJ25" s="46"/>
      <c r="BYK25" s="46"/>
      <c r="BYL25" s="46"/>
      <c r="BYM25" s="46"/>
      <c r="BYN25" s="46"/>
      <c r="BYO25" s="46"/>
      <c r="BYP25" s="46"/>
      <c r="BYQ25" s="46"/>
      <c r="BYR25" s="46"/>
      <c r="BYS25" s="46"/>
      <c r="BYT25" s="46"/>
      <c r="BYU25" s="46"/>
      <c r="BYV25" s="46"/>
      <c r="BYW25" s="46"/>
      <c r="BYX25" s="46"/>
      <c r="BYY25" s="46"/>
      <c r="BYZ25" s="46"/>
      <c r="BZA25" s="46"/>
      <c r="BZB25" s="46"/>
      <c r="BZC25" s="46"/>
      <c r="BZD25" s="46"/>
      <c r="BZE25" s="46"/>
      <c r="BZF25" s="46"/>
      <c r="BZG25" s="46"/>
      <c r="BZH25" s="46"/>
      <c r="BZI25" s="46"/>
      <c r="BZJ25" s="46"/>
      <c r="BZK25" s="46"/>
      <c r="BZL25" s="46"/>
      <c r="BZM25" s="46"/>
      <c r="BZN25" s="46"/>
      <c r="BZO25" s="46"/>
      <c r="BZP25" s="46"/>
      <c r="BZQ25" s="46"/>
      <c r="BZR25" s="46"/>
      <c r="BZS25" s="46"/>
      <c r="BZT25" s="46"/>
      <c r="BZU25" s="46"/>
      <c r="BZV25" s="46"/>
      <c r="BZW25" s="46"/>
      <c r="BZX25" s="46"/>
      <c r="BZY25" s="46"/>
      <c r="BZZ25" s="46"/>
      <c r="CAA25" s="46"/>
      <c r="CAB25" s="46"/>
      <c r="CAC25" s="46"/>
      <c r="CAD25" s="46"/>
      <c r="CAE25" s="46"/>
      <c r="CAF25" s="46"/>
      <c r="CAG25" s="46"/>
      <c r="CAH25" s="46"/>
      <c r="CAI25" s="46"/>
      <c r="CAJ25" s="46"/>
      <c r="CAK25" s="46"/>
      <c r="CAL25" s="46"/>
      <c r="CAM25" s="46"/>
      <c r="CAN25" s="46"/>
      <c r="CAO25" s="46"/>
      <c r="CAP25" s="46"/>
      <c r="CAQ25" s="46"/>
      <c r="CAR25" s="46"/>
      <c r="CAS25" s="46"/>
      <c r="CAT25" s="46"/>
      <c r="CAU25" s="46"/>
      <c r="CAV25" s="46"/>
      <c r="CAW25" s="46"/>
      <c r="CAX25" s="46"/>
      <c r="CAY25" s="46"/>
      <c r="CAZ25" s="46"/>
      <c r="CBA25" s="46"/>
      <c r="CBB25" s="46"/>
      <c r="CBC25" s="46"/>
      <c r="CBD25" s="46"/>
      <c r="CBE25" s="46"/>
      <c r="CBF25" s="46"/>
      <c r="CBG25" s="46"/>
      <c r="CBH25" s="46"/>
      <c r="CBI25" s="46"/>
      <c r="CBJ25" s="46"/>
      <c r="CBK25" s="46"/>
      <c r="CBL25" s="46"/>
      <c r="CBM25" s="46"/>
      <c r="CBN25" s="46"/>
      <c r="CBO25" s="46"/>
      <c r="CBP25" s="46"/>
      <c r="CBQ25" s="46"/>
      <c r="CBR25" s="46"/>
      <c r="CBS25" s="46"/>
      <c r="CBT25" s="46"/>
      <c r="CBU25" s="46"/>
      <c r="CBV25" s="46"/>
      <c r="CBW25" s="46"/>
      <c r="CBX25" s="46"/>
      <c r="CBY25" s="46"/>
      <c r="CBZ25" s="46"/>
      <c r="CCA25" s="46"/>
      <c r="CCB25" s="46"/>
      <c r="CCC25" s="46"/>
      <c r="CCD25" s="46"/>
      <c r="CCE25" s="46"/>
      <c r="CCF25" s="46"/>
      <c r="CCG25" s="46"/>
      <c r="CCH25" s="46"/>
      <c r="CCI25" s="46"/>
      <c r="CCJ25" s="46"/>
      <c r="CCK25" s="46"/>
      <c r="CCL25" s="46"/>
      <c r="CCM25" s="46"/>
      <c r="CCN25" s="46"/>
      <c r="CCO25" s="46"/>
      <c r="CCP25" s="46"/>
      <c r="CCQ25" s="46"/>
      <c r="CCR25" s="46"/>
      <c r="CCS25" s="46"/>
      <c r="CCT25" s="46"/>
      <c r="CCU25" s="46"/>
      <c r="CCV25" s="46"/>
      <c r="CCW25" s="46"/>
      <c r="CCX25" s="46"/>
      <c r="CCY25" s="46"/>
      <c r="CCZ25" s="46"/>
      <c r="CDA25" s="46"/>
      <c r="CDB25" s="46"/>
      <c r="CDC25" s="46"/>
      <c r="CDD25" s="46"/>
      <c r="CDE25" s="46"/>
      <c r="CDF25" s="46"/>
      <c r="CDG25" s="46"/>
      <c r="CDH25" s="46"/>
      <c r="CDI25" s="46"/>
      <c r="CDJ25" s="46"/>
      <c r="CDK25" s="46"/>
      <c r="CDL25" s="46"/>
      <c r="CDM25" s="46"/>
      <c r="CDN25" s="46"/>
      <c r="CDO25" s="46"/>
      <c r="CDP25" s="46"/>
      <c r="CDQ25" s="46"/>
      <c r="CDR25" s="46"/>
      <c r="CDS25" s="46"/>
      <c r="CDT25" s="46"/>
      <c r="CDU25" s="46"/>
      <c r="CDV25" s="46"/>
      <c r="CDW25" s="46"/>
      <c r="CDX25" s="46"/>
      <c r="CDY25" s="46"/>
      <c r="CDZ25" s="46"/>
      <c r="CEA25" s="46"/>
      <c r="CEB25" s="46"/>
      <c r="CEC25" s="46"/>
      <c r="CED25" s="46"/>
      <c r="CEE25" s="46"/>
      <c r="CEF25" s="46"/>
      <c r="CEG25" s="46"/>
      <c r="CEH25" s="46"/>
      <c r="CEI25" s="46"/>
      <c r="CEJ25" s="46"/>
      <c r="CEK25" s="46"/>
      <c r="CEL25" s="46"/>
      <c r="CEM25" s="46"/>
      <c r="CEN25" s="46"/>
      <c r="CEO25" s="46"/>
      <c r="CEP25" s="46"/>
      <c r="CEQ25" s="46"/>
      <c r="CER25" s="46"/>
      <c r="CES25" s="46"/>
      <c r="CET25" s="46"/>
      <c r="CEU25" s="46"/>
      <c r="CEV25" s="46"/>
      <c r="CEW25" s="46"/>
      <c r="CEX25" s="46"/>
      <c r="CEY25" s="46"/>
      <c r="CEZ25" s="46"/>
      <c r="CFA25" s="46"/>
      <c r="CFB25" s="46"/>
      <c r="CFC25" s="46"/>
      <c r="CFD25" s="46"/>
      <c r="CFE25" s="46"/>
      <c r="CFF25" s="46"/>
      <c r="CFG25" s="46"/>
      <c r="CFH25" s="46"/>
      <c r="CFI25" s="46"/>
      <c r="CFJ25" s="46"/>
      <c r="CFK25" s="46"/>
      <c r="CFL25" s="46"/>
      <c r="CFM25" s="46"/>
      <c r="CFN25" s="46"/>
      <c r="CFO25" s="46"/>
      <c r="CFP25" s="46"/>
      <c r="CFQ25" s="46"/>
      <c r="CFR25" s="46"/>
      <c r="CFS25" s="46"/>
      <c r="CFT25" s="46"/>
      <c r="CFU25" s="46"/>
      <c r="CFV25" s="46"/>
      <c r="CFW25" s="46"/>
      <c r="CFX25" s="46"/>
      <c r="CFY25" s="46"/>
      <c r="CFZ25" s="46"/>
      <c r="CGA25" s="46"/>
      <c r="CGB25" s="46"/>
      <c r="CGC25" s="46"/>
      <c r="CGD25" s="46"/>
      <c r="CGE25" s="46"/>
      <c r="CGF25" s="46"/>
      <c r="CGG25" s="46"/>
      <c r="CGH25" s="46"/>
      <c r="CGI25" s="46"/>
      <c r="CGJ25" s="46"/>
      <c r="CGK25" s="46"/>
      <c r="CGL25" s="46"/>
      <c r="CGM25" s="46"/>
      <c r="CGN25" s="46"/>
      <c r="CGO25" s="46"/>
      <c r="CGP25" s="46"/>
      <c r="CGQ25" s="46"/>
      <c r="CGR25" s="46"/>
      <c r="CGS25" s="46"/>
      <c r="CGT25" s="46"/>
      <c r="CGU25" s="46"/>
      <c r="CGV25" s="46"/>
      <c r="CGW25" s="46"/>
      <c r="CGX25" s="46"/>
      <c r="CGY25" s="46"/>
      <c r="CGZ25" s="46"/>
      <c r="CHA25" s="46"/>
      <c r="CHB25" s="46"/>
      <c r="CHC25" s="46"/>
      <c r="CHD25" s="46"/>
      <c r="CHE25" s="46"/>
      <c r="CHF25" s="46"/>
      <c r="CHG25" s="46"/>
      <c r="CHH25" s="46"/>
      <c r="CHI25" s="46"/>
      <c r="CHJ25" s="46"/>
      <c r="CHK25" s="46"/>
      <c r="CHL25" s="46"/>
      <c r="CHM25" s="46"/>
      <c r="CHN25" s="46"/>
      <c r="CHO25" s="46"/>
      <c r="CHP25" s="46"/>
      <c r="CHQ25" s="46"/>
      <c r="CHR25" s="46"/>
      <c r="CHS25" s="46"/>
      <c r="CHT25" s="46"/>
      <c r="CHU25" s="46"/>
      <c r="CHV25" s="46"/>
      <c r="CHW25" s="46"/>
      <c r="CHX25" s="46"/>
      <c r="CHY25" s="46"/>
      <c r="CHZ25" s="46"/>
      <c r="CIA25" s="46"/>
      <c r="CIB25" s="46"/>
      <c r="CIC25" s="46"/>
      <c r="CID25" s="46"/>
      <c r="CIE25" s="46"/>
      <c r="CIF25" s="46"/>
      <c r="CIG25" s="46"/>
      <c r="CIH25" s="46"/>
      <c r="CII25" s="46"/>
      <c r="CIJ25" s="46"/>
      <c r="CIK25" s="46"/>
      <c r="CIL25" s="46"/>
      <c r="CIM25" s="46"/>
      <c r="CIN25" s="46"/>
      <c r="CIO25" s="46"/>
      <c r="CIP25" s="46"/>
      <c r="CIQ25" s="46"/>
      <c r="CIR25" s="46"/>
      <c r="CIS25" s="46"/>
      <c r="CIT25" s="46"/>
      <c r="CIU25" s="46"/>
      <c r="CIV25" s="46"/>
      <c r="CIW25" s="46"/>
      <c r="CIX25" s="46"/>
      <c r="CIY25" s="46"/>
      <c r="CIZ25" s="46"/>
      <c r="CJA25" s="46"/>
      <c r="CJB25" s="46"/>
      <c r="CJC25" s="46"/>
      <c r="CJD25" s="46"/>
      <c r="CJE25" s="46"/>
      <c r="CJF25" s="46"/>
      <c r="CJG25" s="46"/>
      <c r="CJH25" s="46"/>
      <c r="CJI25" s="46"/>
      <c r="CJJ25" s="46"/>
      <c r="CJK25" s="46"/>
      <c r="CJL25" s="46"/>
      <c r="CJM25" s="46"/>
      <c r="CJN25" s="46"/>
      <c r="CJO25" s="46"/>
      <c r="CJP25" s="46"/>
      <c r="CJQ25" s="46"/>
      <c r="CJR25" s="46"/>
      <c r="CJS25" s="46"/>
      <c r="CJT25" s="46"/>
      <c r="CJU25" s="46"/>
      <c r="CJV25" s="46"/>
      <c r="CJW25" s="46"/>
      <c r="CJX25" s="46"/>
      <c r="CJY25" s="46"/>
      <c r="CJZ25" s="46"/>
      <c r="CKA25" s="46"/>
      <c r="CKB25" s="46"/>
      <c r="CKC25" s="46"/>
      <c r="CKD25" s="46"/>
      <c r="CKE25" s="46"/>
    </row>
    <row r="26" s="47" customFormat="1" ht="18.75" spans="1:2319">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6"/>
      <c r="NQ26" s="46"/>
      <c r="NR26" s="46"/>
      <c r="NS26" s="46"/>
      <c r="NT26" s="46"/>
      <c r="NU26" s="46"/>
      <c r="NV26" s="46"/>
      <c r="NW26" s="46"/>
      <c r="NX26" s="46"/>
      <c r="NY26" s="46"/>
      <c r="NZ26" s="46"/>
      <c r="OA26" s="46"/>
      <c r="OB26" s="46"/>
      <c r="OC26" s="46"/>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46"/>
      <c r="PS26" s="46"/>
      <c r="PT26" s="46"/>
      <c r="PU26" s="46"/>
      <c r="PV26" s="46"/>
      <c r="PW26" s="46"/>
      <c r="PX26" s="46"/>
      <c r="PY26" s="46"/>
      <c r="PZ26" s="46"/>
      <c r="QA26" s="46"/>
      <c r="QB26" s="46"/>
      <c r="QC26" s="46"/>
      <c r="QD26" s="46"/>
      <c r="QE26" s="46"/>
      <c r="QF26" s="46"/>
      <c r="QG26" s="46"/>
      <c r="QH26" s="46"/>
      <c r="QI26" s="46"/>
      <c r="QJ26" s="46"/>
      <c r="QK26" s="46"/>
      <c r="QL26" s="46"/>
      <c r="QM26" s="46"/>
      <c r="QN26" s="46"/>
      <c r="QO26" s="46"/>
      <c r="QP26" s="46"/>
      <c r="QQ26" s="46"/>
      <c r="QR26" s="46"/>
      <c r="QS26" s="46"/>
      <c r="QT26" s="46"/>
      <c r="QU26" s="46"/>
      <c r="QV26" s="46"/>
      <c r="QW26" s="46"/>
      <c r="QX26" s="46"/>
      <c r="QY26" s="46"/>
      <c r="QZ26" s="46"/>
      <c r="RA26" s="46"/>
      <c r="RB26" s="46"/>
      <c r="RC26" s="46"/>
      <c r="RD26" s="46"/>
      <c r="RE26" s="46"/>
      <c r="RF26" s="46"/>
      <c r="RG26" s="46"/>
      <c r="RH26" s="46"/>
      <c r="RI26" s="46"/>
      <c r="RJ26" s="46"/>
      <c r="RK26" s="46"/>
      <c r="RL26" s="46"/>
      <c r="RM26" s="46"/>
      <c r="RN26" s="46"/>
      <c r="RO26" s="46"/>
      <c r="RP26" s="46"/>
      <c r="RQ26" s="46"/>
      <c r="RR26" s="46"/>
      <c r="RS26" s="46"/>
      <c r="RT26" s="46"/>
      <c r="RU26" s="46"/>
      <c r="RV26" s="46"/>
      <c r="RW26" s="46"/>
      <c r="RX26" s="46"/>
      <c r="RY26" s="46"/>
      <c r="RZ26" s="46"/>
      <c r="SA26" s="46"/>
      <c r="SB26" s="46"/>
      <c r="SC26" s="46"/>
      <c r="SD26" s="46"/>
      <c r="SE26" s="46"/>
      <c r="SF26" s="46"/>
      <c r="SG26" s="46"/>
      <c r="SH26" s="46"/>
      <c r="SI26" s="46"/>
      <c r="SJ26" s="46"/>
      <c r="SK26" s="46"/>
      <c r="SL26" s="46"/>
      <c r="SM26" s="46"/>
      <c r="SN26" s="46"/>
      <c r="SO26" s="46"/>
      <c r="SP26" s="46"/>
      <c r="SQ26" s="46"/>
      <c r="SR26" s="46"/>
      <c r="SS26" s="46"/>
      <c r="ST26" s="46"/>
      <c r="SU26" s="46"/>
      <c r="SV26" s="46"/>
      <c r="SW26" s="46"/>
      <c r="SX26" s="46"/>
      <c r="SY26" s="46"/>
      <c r="SZ26" s="46"/>
      <c r="TA26" s="46"/>
      <c r="TB26" s="46"/>
      <c r="TC26" s="46"/>
      <c r="TD26" s="46"/>
      <c r="TE26" s="46"/>
      <c r="TF26" s="46"/>
      <c r="TG26" s="46"/>
      <c r="TH26" s="46"/>
      <c r="TI26" s="46"/>
      <c r="TJ26" s="46"/>
      <c r="TK26" s="46"/>
      <c r="TL26" s="46"/>
      <c r="TM26" s="46"/>
      <c r="TN26" s="46"/>
      <c r="TO26" s="46"/>
      <c r="TP26" s="46"/>
      <c r="TQ26" s="46"/>
      <c r="TR26" s="46"/>
      <c r="TS26" s="46"/>
      <c r="TT26" s="46"/>
      <c r="TU26" s="46"/>
      <c r="TV26" s="46"/>
      <c r="TW26" s="46"/>
      <c r="TX26" s="46"/>
      <c r="TY26" s="46"/>
      <c r="TZ26" s="46"/>
      <c r="UA26" s="46"/>
      <c r="UB26" s="46"/>
      <c r="UC26" s="46"/>
      <c r="UD26" s="46"/>
      <c r="UE26" s="46"/>
      <c r="UF26" s="46"/>
      <c r="UG26" s="46"/>
      <c r="UH26" s="46"/>
      <c r="UI26" s="46"/>
      <c r="UJ26" s="46"/>
      <c r="UK26" s="46"/>
      <c r="UL26" s="46"/>
      <c r="UM26" s="46"/>
      <c r="UN26" s="46"/>
      <c r="UO26" s="46"/>
      <c r="UP26" s="46"/>
      <c r="UQ26" s="46"/>
      <c r="UR26" s="46"/>
      <c r="US26" s="46"/>
      <c r="UT26" s="46"/>
      <c r="UU26" s="46"/>
      <c r="UV26" s="46"/>
      <c r="UW26" s="46"/>
      <c r="UX26" s="46"/>
      <c r="UY26" s="46"/>
      <c r="UZ26" s="46"/>
      <c r="VA26" s="46"/>
      <c r="VB26" s="46"/>
      <c r="VC26" s="46"/>
      <c r="VD26" s="46"/>
      <c r="VE26" s="46"/>
      <c r="VF26" s="46"/>
      <c r="VG26" s="46"/>
      <c r="VH26" s="46"/>
      <c r="VI26" s="46"/>
      <c r="VJ26" s="46"/>
      <c r="VK26" s="46"/>
      <c r="VL26" s="46"/>
      <c r="VM26" s="46"/>
      <c r="VN26" s="46"/>
      <c r="VO26" s="46"/>
      <c r="VP26" s="46"/>
      <c r="VQ26" s="46"/>
      <c r="VR26" s="46"/>
      <c r="VS26" s="46"/>
      <c r="VT26" s="46"/>
      <c r="VU26" s="46"/>
      <c r="VV26" s="46"/>
      <c r="VW26" s="46"/>
      <c r="VX26" s="46"/>
      <c r="VY26" s="46"/>
      <c r="VZ26" s="46"/>
      <c r="WA26" s="46"/>
      <c r="WB26" s="46"/>
      <c r="WC26" s="46"/>
      <c r="WD26" s="46"/>
      <c r="WE26" s="46"/>
      <c r="WF26" s="46"/>
      <c r="WG26" s="46"/>
      <c r="WH26" s="46"/>
      <c r="WI26" s="46"/>
      <c r="WJ26" s="46"/>
      <c r="WK26" s="46"/>
      <c r="WL26" s="46"/>
      <c r="WM26" s="46"/>
      <c r="WN26" s="46"/>
      <c r="WO26" s="46"/>
      <c r="WP26" s="46"/>
      <c r="WQ26" s="46"/>
      <c r="WR26" s="46"/>
      <c r="WS26" s="46"/>
      <c r="WT26" s="46"/>
      <c r="WU26" s="46"/>
      <c r="WV26" s="46"/>
      <c r="WW26" s="46"/>
      <c r="WX26" s="46"/>
      <c r="WY26" s="46"/>
      <c r="WZ26" s="46"/>
      <c r="XA26" s="46"/>
      <c r="XB26" s="46"/>
      <c r="XC26" s="46"/>
      <c r="XD26" s="46"/>
      <c r="XE26" s="46"/>
      <c r="XF26" s="46"/>
      <c r="XG26" s="46"/>
      <c r="XH26" s="46"/>
      <c r="XI26" s="46"/>
      <c r="XJ26" s="46"/>
      <c r="XK26" s="46"/>
      <c r="XL26" s="46"/>
      <c r="XM26" s="46"/>
      <c r="XN26" s="46"/>
      <c r="XO26" s="46"/>
      <c r="XP26" s="46"/>
      <c r="XQ26" s="46"/>
      <c r="XR26" s="46"/>
      <c r="XS26" s="46"/>
      <c r="XT26" s="46"/>
      <c r="XU26" s="46"/>
      <c r="XV26" s="46"/>
      <c r="XW26" s="46"/>
      <c r="XX26" s="46"/>
      <c r="XY26" s="46"/>
      <c r="XZ26" s="46"/>
      <c r="YA26" s="46"/>
      <c r="YB26" s="46"/>
      <c r="YC26" s="46"/>
      <c r="YD26" s="46"/>
      <c r="YE26" s="46"/>
      <c r="YF26" s="46"/>
      <c r="YG26" s="46"/>
      <c r="YH26" s="46"/>
      <c r="YI26" s="46"/>
      <c r="YJ26" s="46"/>
      <c r="YK26" s="46"/>
      <c r="YL26" s="46"/>
      <c r="YM26" s="46"/>
      <c r="YN26" s="46"/>
      <c r="YO26" s="46"/>
      <c r="YP26" s="46"/>
      <c r="YQ26" s="46"/>
      <c r="YR26" s="46"/>
      <c r="YS26" s="46"/>
      <c r="YT26" s="46"/>
      <c r="YU26" s="46"/>
      <c r="YV26" s="46"/>
      <c r="YW26" s="46"/>
      <c r="YX26" s="46"/>
      <c r="YY26" s="46"/>
      <c r="YZ26" s="46"/>
      <c r="ZA26" s="46"/>
      <c r="ZB26" s="46"/>
      <c r="ZC26" s="46"/>
      <c r="ZD26" s="46"/>
      <c r="ZE26" s="46"/>
      <c r="ZF26" s="46"/>
      <c r="ZG26" s="46"/>
      <c r="ZH26" s="46"/>
      <c r="ZI26" s="46"/>
      <c r="ZJ26" s="46"/>
      <c r="ZK26" s="46"/>
      <c r="ZL26" s="46"/>
      <c r="ZM26" s="46"/>
      <c r="ZN26" s="46"/>
      <c r="ZO26" s="46"/>
      <c r="ZP26" s="46"/>
      <c r="ZQ26" s="46"/>
      <c r="ZR26" s="46"/>
      <c r="ZS26" s="46"/>
      <c r="ZT26" s="46"/>
      <c r="ZU26" s="46"/>
      <c r="ZV26" s="46"/>
      <c r="ZW26" s="46"/>
      <c r="ZX26" s="46"/>
      <c r="ZY26" s="46"/>
      <c r="ZZ26" s="46"/>
      <c r="AAA26" s="46"/>
      <c r="AAB26" s="46"/>
      <c r="AAC26" s="46"/>
      <c r="AAD26" s="46"/>
      <c r="AAE26" s="46"/>
      <c r="AAF26" s="46"/>
      <c r="AAG26" s="46"/>
      <c r="AAH26" s="46"/>
      <c r="AAI26" s="46"/>
      <c r="AAJ26" s="46"/>
      <c r="AAK26" s="46"/>
      <c r="AAL26" s="46"/>
      <c r="AAM26" s="46"/>
      <c r="AAN26" s="46"/>
      <c r="AAO26" s="46"/>
      <c r="AAP26" s="46"/>
      <c r="AAQ26" s="46"/>
      <c r="AAR26" s="46"/>
      <c r="AAS26" s="46"/>
      <c r="AAT26" s="46"/>
      <c r="AAU26" s="46"/>
      <c r="AAV26" s="46"/>
      <c r="AAW26" s="46"/>
      <c r="AAX26" s="46"/>
      <c r="AAY26" s="46"/>
      <c r="AAZ26" s="46"/>
      <c r="ABA26" s="46"/>
      <c r="ABB26" s="46"/>
      <c r="ABC26" s="46"/>
      <c r="ABD26" s="46"/>
      <c r="ABE26" s="46"/>
      <c r="ABF26" s="46"/>
      <c r="ABG26" s="46"/>
      <c r="ABH26" s="46"/>
      <c r="ABI26" s="46"/>
      <c r="ABJ26" s="46"/>
      <c r="ABK26" s="46"/>
      <c r="ABL26" s="46"/>
      <c r="ABM26" s="46"/>
      <c r="ABN26" s="46"/>
      <c r="ABO26" s="46"/>
      <c r="ABP26" s="46"/>
      <c r="ABQ26" s="46"/>
      <c r="ABR26" s="46"/>
      <c r="ABS26" s="46"/>
      <c r="ABT26" s="46"/>
      <c r="ABU26" s="46"/>
      <c r="ABV26" s="46"/>
      <c r="ABW26" s="46"/>
      <c r="ABX26" s="46"/>
      <c r="ABY26" s="46"/>
      <c r="ABZ26" s="46"/>
      <c r="ACA26" s="46"/>
      <c r="ACB26" s="46"/>
      <c r="ACC26" s="46"/>
      <c r="ACD26" s="46"/>
      <c r="ACE26" s="46"/>
      <c r="ACF26" s="46"/>
      <c r="ACG26" s="46"/>
      <c r="ACH26" s="46"/>
      <c r="ACI26" s="46"/>
      <c r="ACJ26" s="46"/>
      <c r="ACK26" s="46"/>
      <c r="ACL26" s="46"/>
      <c r="ACM26" s="46"/>
      <c r="ACN26" s="46"/>
      <c r="ACO26" s="46"/>
      <c r="ACP26" s="46"/>
      <c r="ACQ26" s="46"/>
      <c r="ACR26" s="46"/>
      <c r="ACS26" s="46"/>
      <c r="ACT26" s="46"/>
      <c r="ACU26" s="46"/>
      <c r="ACV26" s="46"/>
      <c r="ACW26" s="46"/>
      <c r="ACX26" s="46"/>
      <c r="ACY26" s="46"/>
      <c r="ACZ26" s="46"/>
      <c r="ADA26" s="46"/>
      <c r="ADB26" s="46"/>
      <c r="ADC26" s="46"/>
      <c r="ADD26" s="46"/>
      <c r="ADE26" s="46"/>
      <c r="ADF26" s="46"/>
      <c r="ADG26" s="46"/>
      <c r="ADH26" s="46"/>
      <c r="ADI26" s="46"/>
      <c r="ADJ26" s="46"/>
      <c r="ADK26" s="46"/>
      <c r="ADL26" s="46"/>
      <c r="ADM26" s="46"/>
      <c r="ADN26" s="46"/>
      <c r="ADO26" s="46"/>
      <c r="ADP26" s="46"/>
      <c r="ADQ26" s="46"/>
      <c r="ADR26" s="46"/>
      <c r="ADS26" s="46"/>
      <c r="ADT26" s="46"/>
      <c r="ADU26" s="46"/>
      <c r="ADV26" s="46"/>
      <c r="ADW26" s="46"/>
      <c r="ADX26" s="46"/>
      <c r="ADY26" s="46"/>
      <c r="ADZ26" s="46"/>
      <c r="AEA26" s="46"/>
      <c r="AEB26" s="46"/>
      <c r="AEC26" s="46"/>
      <c r="AED26" s="46"/>
      <c r="AEE26" s="46"/>
      <c r="AEF26" s="46"/>
      <c r="AEG26" s="46"/>
      <c r="AEH26" s="46"/>
      <c r="AEI26" s="46"/>
      <c r="AEJ26" s="46"/>
      <c r="AEK26" s="46"/>
      <c r="AEL26" s="46"/>
      <c r="AEM26" s="46"/>
      <c r="AEN26" s="46"/>
      <c r="AEO26" s="46"/>
      <c r="AEP26" s="46"/>
      <c r="AEQ26" s="46"/>
      <c r="AER26" s="46"/>
      <c r="AES26" s="46"/>
      <c r="AET26" s="46"/>
      <c r="AEU26" s="46"/>
      <c r="AEV26" s="46"/>
      <c r="AEW26" s="46"/>
      <c r="AEX26" s="46"/>
      <c r="AEY26" s="46"/>
      <c r="AEZ26" s="46"/>
      <c r="AFA26" s="46"/>
      <c r="AFB26" s="46"/>
      <c r="AFC26" s="46"/>
      <c r="AFD26" s="46"/>
      <c r="AFE26" s="46"/>
      <c r="AFF26" s="46"/>
      <c r="AFG26" s="46"/>
      <c r="AFH26" s="46"/>
      <c r="AFI26" s="46"/>
      <c r="AFJ26" s="46"/>
      <c r="AFK26" s="46"/>
      <c r="AFL26" s="46"/>
      <c r="AFM26" s="46"/>
      <c r="AFN26" s="46"/>
      <c r="AFO26" s="46"/>
      <c r="AFP26" s="46"/>
      <c r="AFQ26" s="46"/>
      <c r="AFR26" s="46"/>
      <c r="AFS26" s="46"/>
      <c r="AFT26" s="46"/>
      <c r="AFU26" s="46"/>
      <c r="AFV26" s="46"/>
      <c r="AFW26" s="46"/>
      <c r="AFX26" s="46"/>
      <c r="AFY26" s="46"/>
      <c r="AFZ26" s="46"/>
      <c r="AGA26" s="46"/>
      <c r="AGB26" s="46"/>
      <c r="AGC26" s="46"/>
      <c r="AGD26" s="46"/>
      <c r="AGE26" s="46"/>
      <c r="AGF26" s="46"/>
      <c r="AGG26" s="46"/>
      <c r="AGH26" s="46"/>
      <c r="AGI26" s="46"/>
      <c r="AGJ26" s="46"/>
      <c r="AGK26" s="46"/>
      <c r="AGL26" s="46"/>
      <c r="AGM26" s="46"/>
      <c r="AGN26" s="46"/>
      <c r="AGO26" s="46"/>
      <c r="AGP26" s="46"/>
      <c r="AGQ26" s="46"/>
      <c r="AGR26" s="46"/>
      <c r="AGS26" s="46"/>
      <c r="AGT26" s="46"/>
      <c r="AGU26" s="46"/>
      <c r="AGV26" s="46"/>
      <c r="AGW26" s="46"/>
      <c r="AGX26" s="46"/>
      <c r="AGY26" s="46"/>
      <c r="AGZ26" s="46"/>
      <c r="AHA26" s="46"/>
      <c r="AHB26" s="46"/>
      <c r="AHC26" s="46"/>
      <c r="AHD26" s="46"/>
      <c r="AHE26" s="46"/>
      <c r="AHF26" s="46"/>
      <c r="AHG26" s="46"/>
      <c r="AHH26" s="46"/>
      <c r="AHI26" s="46"/>
      <c r="AHJ26" s="46"/>
      <c r="AHK26" s="46"/>
      <c r="AHL26" s="46"/>
      <c r="AHM26" s="46"/>
      <c r="AHN26" s="46"/>
      <c r="AHO26" s="46"/>
      <c r="AHP26" s="46"/>
      <c r="AHQ26" s="46"/>
      <c r="AHR26" s="46"/>
      <c r="AHS26" s="46"/>
      <c r="AHT26" s="46"/>
      <c r="AHU26" s="46"/>
      <c r="AHV26" s="46"/>
      <c r="AHW26" s="46"/>
      <c r="AHX26" s="46"/>
      <c r="AHY26" s="46"/>
      <c r="AHZ26" s="46"/>
      <c r="AIA26" s="46"/>
      <c r="AIB26" s="46"/>
      <c r="AIC26" s="46"/>
      <c r="AID26" s="46"/>
      <c r="AIE26" s="46"/>
      <c r="AIF26" s="46"/>
      <c r="AIG26" s="46"/>
      <c r="AIH26" s="46"/>
      <c r="AII26" s="46"/>
      <c r="AIJ26" s="46"/>
      <c r="AIK26" s="46"/>
      <c r="AIL26" s="46"/>
      <c r="AIM26" s="46"/>
      <c r="AIN26" s="46"/>
      <c r="AIO26" s="46"/>
      <c r="AIP26" s="46"/>
      <c r="AIQ26" s="46"/>
      <c r="AIR26" s="46"/>
      <c r="AIS26" s="46"/>
      <c r="AIT26" s="46"/>
      <c r="AIU26" s="46"/>
      <c r="AIV26" s="46"/>
      <c r="AIW26" s="46"/>
      <c r="AIX26" s="46"/>
      <c r="AIY26" s="46"/>
      <c r="AIZ26" s="46"/>
      <c r="AJA26" s="46"/>
      <c r="AJB26" s="46"/>
      <c r="AJC26" s="46"/>
      <c r="AJD26" s="46"/>
      <c r="AJE26" s="46"/>
      <c r="AJF26" s="46"/>
      <c r="AJG26" s="46"/>
      <c r="AJH26" s="46"/>
      <c r="AJI26" s="46"/>
      <c r="AJJ26" s="46"/>
      <c r="AJK26" s="46"/>
      <c r="AJL26" s="46"/>
      <c r="AJM26" s="46"/>
      <c r="AJN26" s="46"/>
      <c r="AJO26" s="46"/>
      <c r="AJP26" s="46"/>
      <c r="AJQ26" s="46"/>
      <c r="AJR26" s="46"/>
      <c r="AJS26" s="46"/>
      <c r="AJT26" s="46"/>
      <c r="AJU26" s="46"/>
      <c r="AJV26" s="46"/>
      <c r="AJW26" s="46"/>
      <c r="AJX26" s="46"/>
      <c r="AJY26" s="46"/>
      <c r="AJZ26" s="46"/>
      <c r="AKA26" s="46"/>
      <c r="AKB26" s="46"/>
      <c r="AKC26" s="46"/>
      <c r="AKD26" s="46"/>
      <c r="AKE26" s="46"/>
      <c r="AKF26" s="46"/>
      <c r="AKG26" s="46"/>
      <c r="AKH26" s="46"/>
      <c r="AKI26" s="46"/>
      <c r="AKJ26" s="46"/>
      <c r="AKK26" s="46"/>
      <c r="AKL26" s="46"/>
      <c r="AKM26" s="46"/>
      <c r="AKN26" s="46"/>
      <c r="AKO26" s="46"/>
      <c r="AKP26" s="46"/>
      <c r="AKQ26" s="46"/>
      <c r="AKR26" s="46"/>
      <c r="AKS26" s="46"/>
      <c r="AKT26" s="46"/>
      <c r="AKU26" s="46"/>
      <c r="AKV26" s="46"/>
      <c r="AKW26" s="46"/>
      <c r="AKX26" s="46"/>
      <c r="AKY26" s="46"/>
      <c r="AKZ26" s="46"/>
      <c r="ALA26" s="46"/>
      <c r="ALB26" s="46"/>
      <c r="ALC26" s="46"/>
      <c r="ALD26" s="46"/>
      <c r="ALE26" s="46"/>
      <c r="ALF26" s="46"/>
      <c r="ALG26" s="46"/>
      <c r="ALH26" s="46"/>
      <c r="ALI26" s="46"/>
      <c r="ALJ26" s="46"/>
      <c r="ALK26" s="46"/>
      <c r="ALL26" s="46"/>
      <c r="ALM26" s="46"/>
      <c r="ALN26" s="46"/>
      <c r="ALO26" s="46"/>
      <c r="ALP26" s="46"/>
      <c r="ALQ26" s="46"/>
      <c r="ALR26" s="46"/>
      <c r="ALS26" s="46"/>
      <c r="ALT26" s="46"/>
      <c r="ALU26" s="46"/>
      <c r="ALV26" s="46"/>
      <c r="ALW26" s="46"/>
      <c r="ALX26" s="46"/>
      <c r="ALY26" s="46"/>
      <c r="ALZ26" s="46"/>
      <c r="AMA26" s="46"/>
      <c r="AMB26" s="46"/>
      <c r="AMC26" s="46"/>
      <c r="AMD26" s="46"/>
      <c r="AME26" s="46"/>
      <c r="AMF26" s="46"/>
      <c r="AMG26" s="46"/>
      <c r="AMH26" s="46"/>
      <c r="AMI26" s="46"/>
      <c r="AMJ26" s="46"/>
      <c r="AMK26" s="46"/>
      <c r="AML26" s="46"/>
      <c r="AMM26" s="46"/>
      <c r="AMN26" s="46"/>
      <c r="AMO26" s="46"/>
      <c r="AMP26" s="46"/>
      <c r="AMQ26" s="46"/>
      <c r="AMR26" s="46"/>
      <c r="AMS26" s="46"/>
      <c r="AMT26" s="46"/>
      <c r="AMU26" s="46"/>
      <c r="AMV26" s="46"/>
      <c r="AMW26" s="46"/>
      <c r="AMX26" s="46"/>
      <c r="AMY26" s="46"/>
      <c r="AMZ26" s="46"/>
      <c r="ANA26" s="46"/>
      <c r="ANB26" s="46"/>
      <c r="ANC26" s="46"/>
      <c r="AND26" s="46"/>
      <c r="ANE26" s="46"/>
      <c r="ANF26" s="46"/>
      <c r="ANG26" s="46"/>
      <c r="ANH26" s="46"/>
      <c r="ANI26" s="46"/>
      <c r="ANJ26" s="46"/>
      <c r="ANK26" s="46"/>
      <c r="ANL26" s="46"/>
      <c r="ANM26" s="46"/>
      <c r="ANN26" s="46"/>
      <c r="ANO26" s="46"/>
      <c r="ANP26" s="46"/>
      <c r="ANQ26" s="46"/>
      <c r="ANR26" s="46"/>
      <c r="ANS26" s="46"/>
      <c r="ANT26" s="46"/>
      <c r="ANU26" s="46"/>
      <c r="ANV26" s="46"/>
      <c r="ANW26" s="46"/>
      <c r="ANX26" s="46"/>
      <c r="ANY26" s="46"/>
      <c r="ANZ26" s="46"/>
      <c r="AOA26" s="46"/>
      <c r="AOB26" s="46"/>
      <c r="AOC26" s="46"/>
      <c r="AOD26" s="46"/>
      <c r="AOE26" s="46"/>
      <c r="AOF26" s="46"/>
      <c r="AOG26" s="46"/>
      <c r="AOH26" s="46"/>
      <c r="AOI26" s="46"/>
      <c r="AOJ26" s="46"/>
      <c r="AOK26" s="46"/>
      <c r="AOL26" s="46"/>
      <c r="AOM26" s="46"/>
      <c r="AON26" s="46"/>
      <c r="AOO26" s="46"/>
      <c r="AOP26" s="46"/>
      <c r="AOQ26" s="46"/>
      <c r="AOR26" s="46"/>
      <c r="AOS26" s="46"/>
      <c r="AOT26" s="46"/>
      <c r="AOU26" s="46"/>
      <c r="AOV26" s="46"/>
      <c r="AOW26" s="46"/>
      <c r="AOX26" s="46"/>
      <c r="AOY26" s="46"/>
      <c r="AOZ26" s="46"/>
      <c r="APA26" s="46"/>
      <c r="APB26" s="46"/>
      <c r="APC26" s="46"/>
      <c r="APD26" s="46"/>
      <c r="APE26" s="46"/>
      <c r="APF26" s="46"/>
      <c r="APG26" s="46"/>
      <c r="APH26" s="46"/>
      <c r="API26" s="46"/>
      <c r="APJ26" s="46"/>
      <c r="APK26" s="46"/>
      <c r="APL26" s="46"/>
      <c r="APM26" s="46"/>
      <c r="APN26" s="46"/>
      <c r="APO26" s="46"/>
      <c r="APP26" s="46"/>
      <c r="APQ26" s="46"/>
      <c r="APR26" s="46"/>
      <c r="APS26" s="46"/>
      <c r="APT26" s="46"/>
      <c r="APU26" s="46"/>
      <c r="APV26" s="46"/>
      <c r="APW26" s="46"/>
      <c r="APX26" s="46"/>
      <c r="APY26" s="46"/>
      <c r="APZ26" s="46"/>
      <c r="AQA26" s="46"/>
      <c r="AQB26" s="46"/>
      <c r="AQC26" s="46"/>
      <c r="AQD26" s="46"/>
      <c r="AQE26" s="46"/>
      <c r="AQF26" s="46"/>
      <c r="AQG26" s="46"/>
      <c r="AQH26" s="46"/>
      <c r="AQI26" s="46"/>
      <c r="AQJ26" s="46"/>
      <c r="AQK26" s="46"/>
      <c r="AQL26" s="46"/>
      <c r="AQM26" s="46"/>
      <c r="AQN26" s="46"/>
      <c r="AQO26" s="46"/>
      <c r="AQP26" s="46"/>
      <c r="AQQ26" s="46"/>
      <c r="AQR26" s="46"/>
      <c r="AQS26" s="46"/>
      <c r="AQT26" s="46"/>
      <c r="AQU26" s="46"/>
      <c r="AQV26" s="46"/>
      <c r="AQW26" s="46"/>
      <c r="AQX26" s="46"/>
      <c r="AQY26" s="46"/>
      <c r="AQZ26" s="46"/>
      <c r="ARA26" s="46"/>
      <c r="ARB26" s="46"/>
      <c r="ARC26" s="46"/>
      <c r="ARD26" s="46"/>
      <c r="ARE26" s="46"/>
      <c r="ARF26" s="46"/>
      <c r="ARG26" s="46"/>
      <c r="ARH26" s="46"/>
      <c r="ARI26" s="46"/>
      <c r="ARJ26" s="46"/>
      <c r="ARK26" s="46"/>
      <c r="ARL26" s="46"/>
      <c r="ARM26" s="46"/>
      <c r="ARN26" s="46"/>
      <c r="ARO26" s="46"/>
      <c r="ARP26" s="46"/>
      <c r="ARQ26" s="46"/>
      <c r="ARR26" s="46"/>
      <c r="ARS26" s="46"/>
      <c r="ART26" s="46"/>
      <c r="ARU26" s="46"/>
      <c r="ARV26" s="46"/>
      <c r="ARW26" s="46"/>
      <c r="ARX26" s="46"/>
      <c r="ARY26" s="46"/>
      <c r="ARZ26" s="46"/>
      <c r="ASA26" s="46"/>
      <c r="ASB26" s="46"/>
      <c r="ASC26" s="46"/>
      <c r="ASD26" s="46"/>
      <c r="ASE26" s="46"/>
      <c r="ASF26" s="46"/>
      <c r="ASG26" s="46"/>
      <c r="ASH26" s="46"/>
      <c r="ASI26" s="46"/>
      <c r="ASJ26" s="46"/>
      <c r="ASK26" s="46"/>
      <c r="ASL26" s="46"/>
      <c r="ASM26" s="46"/>
      <c r="ASN26" s="46"/>
      <c r="ASO26" s="46"/>
      <c r="ASP26" s="46"/>
      <c r="ASQ26" s="46"/>
      <c r="ASR26" s="46"/>
      <c r="ASS26" s="46"/>
      <c r="AST26" s="46"/>
      <c r="ASU26" s="46"/>
      <c r="ASV26" s="46"/>
      <c r="ASW26" s="46"/>
      <c r="ASX26" s="46"/>
      <c r="ASY26" s="46"/>
      <c r="ASZ26" s="46"/>
      <c r="ATA26" s="46"/>
      <c r="ATB26" s="46"/>
      <c r="ATC26" s="46"/>
      <c r="ATD26" s="46"/>
      <c r="ATE26" s="46"/>
      <c r="ATF26" s="46"/>
      <c r="ATG26" s="46"/>
      <c r="ATH26" s="46"/>
      <c r="ATI26" s="46"/>
      <c r="ATJ26" s="46"/>
      <c r="ATK26" s="46"/>
      <c r="ATL26" s="46"/>
      <c r="ATM26" s="46"/>
      <c r="ATN26" s="46"/>
      <c r="ATO26" s="46"/>
      <c r="ATP26" s="46"/>
      <c r="ATQ26" s="46"/>
      <c r="ATR26" s="46"/>
      <c r="ATS26" s="46"/>
      <c r="ATT26" s="46"/>
      <c r="ATU26" s="46"/>
      <c r="ATV26" s="46"/>
      <c r="ATW26" s="46"/>
      <c r="ATX26" s="46"/>
      <c r="ATY26" s="46"/>
      <c r="ATZ26" s="46"/>
      <c r="AUA26" s="46"/>
      <c r="AUB26" s="46"/>
      <c r="AUC26" s="46"/>
      <c r="AUD26" s="46"/>
      <c r="AUE26" s="46"/>
      <c r="AUF26" s="46"/>
      <c r="AUG26" s="46"/>
      <c r="AUH26" s="46"/>
      <c r="AUI26" s="46"/>
      <c r="AUJ26" s="46"/>
      <c r="AUK26" s="46"/>
      <c r="AUL26" s="46"/>
      <c r="AUM26" s="46"/>
      <c r="AUN26" s="46"/>
      <c r="AUO26" s="46"/>
      <c r="AUP26" s="46"/>
      <c r="AUQ26" s="46"/>
      <c r="AUR26" s="46"/>
      <c r="AUS26" s="46"/>
      <c r="AUT26" s="46"/>
      <c r="AUU26" s="46"/>
      <c r="AUV26" s="46"/>
      <c r="AUW26" s="46"/>
      <c r="AUX26" s="46"/>
      <c r="AUY26" s="46"/>
      <c r="AUZ26" s="46"/>
      <c r="AVA26" s="46"/>
      <c r="AVB26" s="46"/>
      <c r="AVC26" s="46"/>
      <c r="AVD26" s="46"/>
      <c r="AVE26" s="46"/>
      <c r="AVF26" s="46"/>
      <c r="AVG26" s="46"/>
      <c r="AVH26" s="46"/>
      <c r="AVI26" s="46"/>
      <c r="AVJ26" s="46"/>
      <c r="AVK26" s="46"/>
      <c r="AVL26" s="46"/>
      <c r="AVM26" s="46"/>
      <c r="AVN26" s="46"/>
      <c r="AVO26" s="46"/>
      <c r="AVP26" s="46"/>
      <c r="AVQ26" s="46"/>
      <c r="AVR26" s="46"/>
      <c r="AVS26" s="46"/>
      <c r="AVT26" s="46"/>
      <c r="AVU26" s="46"/>
      <c r="AVV26" s="46"/>
      <c r="AVW26" s="46"/>
      <c r="AVX26" s="46"/>
      <c r="AVY26" s="46"/>
      <c r="AVZ26" s="46"/>
      <c r="AWA26" s="46"/>
      <c r="AWB26" s="46"/>
      <c r="AWC26" s="46"/>
      <c r="AWD26" s="46"/>
      <c r="AWE26" s="46"/>
      <c r="AWF26" s="46"/>
      <c r="AWG26" s="46"/>
      <c r="AWH26" s="46"/>
      <c r="AWI26" s="46"/>
      <c r="AWJ26" s="46"/>
      <c r="AWK26" s="46"/>
      <c r="AWL26" s="46"/>
      <c r="AWM26" s="46"/>
      <c r="AWN26" s="46"/>
      <c r="AWO26" s="46"/>
      <c r="AWP26" s="46"/>
      <c r="AWQ26" s="46"/>
      <c r="AWR26" s="46"/>
      <c r="AWS26" s="46"/>
      <c r="AWT26" s="46"/>
      <c r="AWU26" s="46"/>
      <c r="AWV26" s="46"/>
      <c r="AWW26" s="46"/>
      <c r="AWX26" s="46"/>
      <c r="AWY26" s="46"/>
      <c r="AWZ26" s="46"/>
      <c r="AXA26" s="46"/>
      <c r="AXB26" s="46"/>
      <c r="AXC26" s="46"/>
      <c r="AXD26" s="46"/>
      <c r="AXE26" s="46"/>
      <c r="AXF26" s="46"/>
      <c r="AXG26" s="46"/>
      <c r="AXH26" s="46"/>
      <c r="AXI26" s="46"/>
      <c r="AXJ26" s="46"/>
      <c r="AXK26" s="46"/>
      <c r="AXL26" s="46"/>
      <c r="AXM26" s="46"/>
      <c r="AXN26" s="46"/>
      <c r="AXO26" s="46"/>
      <c r="AXP26" s="46"/>
      <c r="AXQ26" s="46"/>
      <c r="AXR26" s="46"/>
      <c r="AXS26" s="46"/>
      <c r="AXT26" s="46"/>
      <c r="AXU26" s="46"/>
      <c r="AXV26" s="46"/>
      <c r="AXW26" s="46"/>
      <c r="AXX26" s="46"/>
      <c r="AXY26" s="46"/>
      <c r="AXZ26" s="46"/>
      <c r="AYA26" s="46"/>
      <c r="AYB26" s="46"/>
      <c r="AYC26" s="46"/>
      <c r="AYD26" s="46"/>
      <c r="AYE26" s="46"/>
      <c r="AYF26" s="46"/>
      <c r="AYG26" s="46"/>
      <c r="AYH26" s="46"/>
      <c r="AYI26" s="46"/>
      <c r="AYJ26" s="46"/>
      <c r="AYK26" s="46"/>
      <c r="AYL26" s="46"/>
      <c r="AYM26" s="46"/>
      <c r="AYN26" s="46"/>
      <c r="AYO26" s="46"/>
      <c r="AYP26" s="46"/>
      <c r="AYQ26" s="46"/>
      <c r="AYR26" s="46"/>
      <c r="AYS26" s="46"/>
      <c r="AYT26" s="46"/>
      <c r="AYU26" s="46"/>
      <c r="AYV26" s="46"/>
      <c r="AYW26" s="46"/>
      <c r="AYX26" s="46"/>
      <c r="AYY26" s="46"/>
      <c r="AYZ26" s="46"/>
      <c r="AZA26" s="46"/>
      <c r="AZB26" s="46"/>
      <c r="AZC26" s="46"/>
      <c r="AZD26" s="46"/>
      <c r="AZE26" s="46"/>
      <c r="AZF26" s="46"/>
      <c r="AZG26" s="46"/>
      <c r="AZH26" s="46"/>
      <c r="AZI26" s="46"/>
      <c r="AZJ26" s="46"/>
      <c r="AZK26" s="46"/>
      <c r="AZL26" s="46"/>
      <c r="AZM26" s="46"/>
      <c r="AZN26" s="46"/>
      <c r="AZO26" s="46"/>
      <c r="AZP26" s="46"/>
      <c r="AZQ26" s="46"/>
      <c r="AZR26" s="46"/>
      <c r="AZS26" s="46"/>
      <c r="AZT26" s="46"/>
      <c r="AZU26" s="46"/>
      <c r="AZV26" s="46"/>
      <c r="AZW26" s="46"/>
      <c r="AZX26" s="46"/>
      <c r="AZY26" s="46"/>
      <c r="AZZ26" s="46"/>
      <c r="BAA26" s="46"/>
      <c r="BAB26" s="46"/>
      <c r="BAC26" s="46"/>
      <c r="BAD26" s="46"/>
      <c r="BAE26" s="46"/>
      <c r="BAF26" s="46"/>
      <c r="BAG26" s="46"/>
      <c r="BAH26" s="46"/>
      <c r="BAI26" s="46"/>
      <c r="BAJ26" s="46"/>
      <c r="BAK26" s="46"/>
      <c r="BAL26" s="46"/>
      <c r="BAM26" s="46"/>
      <c r="BAN26" s="46"/>
      <c r="BAO26" s="46"/>
      <c r="BAP26" s="46"/>
      <c r="BAQ26" s="46"/>
      <c r="BAR26" s="46"/>
      <c r="BAS26" s="46"/>
      <c r="BAT26" s="46"/>
      <c r="BAU26" s="46"/>
      <c r="BAV26" s="46"/>
      <c r="BAW26" s="46"/>
      <c r="BAX26" s="46"/>
      <c r="BAY26" s="46"/>
      <c r="BAZ26" s="46"/>
      <c r="BBA26" s="46"/>
      <c r="BBB26" s="46"/>
      <c r="BBC26" s="46"/>
      <c r="BBD26" s="46"/>
      <c r="BBE26" s="46"/>
      <c r="BBF26" s="46"/>
      <c r="BBG26" s="46"/>
      <c r="BBH26" s="46"/>
      <c r="BBI26" s="46"/>
      <c r="BBJ26" s="46"/>
      <c r="BBK26" s="46"/>
      <c r="BBL26" s="46"/>
      <c r="BBM26" s="46"/>
      <c r="BBN26" s="46"/>
      <c r="BBO26" s="46"/>
      <c r="BBP26" s="46"/>
      <c r="BBQ26" s="46"/>
      <c r="BBR26" s="46"/>
      <c r="BBS26" s="46"/>
      <c r="BBT26" s="46"/>
      <c r="BBU26" s="46"/>
      <c r="BBV26" s="46"/>
      <c r="BBW26" s="46"/>
      <c r="BBX26" s="46"/>
      <c r="BBY26" s="46"/>
      <c r="BBZ26" s="46"/>
      <c r="BCA26" s="46"/>
      <c r="BCB26" s="46"/>
      <c r="BCC26" s="46"/>
      <c r="BCD26" s="46"/>
      <c r="BCE26" s="46"/>
      <c r="BCF26" s="46"/>
      <c r="BCG26" s="46"/>
      <c r="BCH26" s="46"/>
      <c r="BCI26" s="46"/>
      <c r="BCJ26" s="46"/>
      <c r="BCK26" s="46"/>
      <c r="BCL26" s="46"/>
      <c r="BCM26" s="46"/>
      <c r="BCN26" s="46"/>
      <c r="BCO26" s="46"/>
      <c r="BCP26" s="46"/>
      <c r="BCQ26" s="46"/>
      <c r="BCR26" s="46"/>
      <c r="BCS26" s="46"/>
      <c r="BCT26" s="46"/>
      <c r="BCU26" s="46"/>
      <c r="BCV26" s="46"/>
      <c r="BCW26" s="46"/>
      <c r="BCX26" s="46"/>
      <c r="BCY26" s="46"/>
      <c r="BCZ26" s="46"/>
      <c r="BDA26" s="46"/>
      <c r="BDB26" s="46"/>
      <c r="BDC26" s="46"/>
      <c r="BDD26" s="46"/>
      <c r="BDE26" s="46"/>
      <c r="BDF26" s="46"/>
      <c r="BDG26" s="46"/>
      <c r="BDH26" s="46"/>
      <c r="BDI26" s="46"/>
      <c r="BDJ26" s="46"/>
      <c r="BDK26" s="46"/>
      <c r="BDL26" s="46"/>
      <c r="BDM26" s="46"/>
      <c r="BDN26" s="46"/>
      <c r="BDO26" s="46"/>
      <c r="BDP26" s="46"/>
      <c r="BDQ26" s="46"/>
      <c r="BDR26" s="46"/>
      <c r="BDS26" s="46"/>
      <c r="BDT26" s="46"/>
      <c r="BDU26" s="46"/>
      <c r="BDV26" s="46"/>
      <c r="BDW26" s="46"/>
      <c r="BDX26" s="46"/>
      <c r="BDY26" s="46"/>
      <c r="BDZ26" s="46"/>
      <c r="BEA26" s="46"/>
      <c r="BEB26" s="46"/>
      <c r="BEC26" s="46"/>
      <c r="BED26" s="46"/>
      <c r="BEE26" s="46"/>
      <c r="BEF26" s="46"/>
      <c r="BEG26" s="46"/>
      <c r="BEH26" s="46"/>
      <c r="BEI26" s="46"/>
      <c r="BEJ26" s="46"/>
      <c r="BEK26" s="46"/>
      <c r="BEL26" s="46"/>
      <c r="BEM26" s="46"/>
      <c r="BEN26" s="46"/>
      <c r="BEO26" s="46"/>
      <c r="BEP26" s="46"/>
      <c r="BEQ26" s="46"/>
      <c r="BER26" s="46"/>
      <c r="BES26" s="46"/>
      <c r="BET26" s="46"/>
      <c r="BEU26" s="46"/>
      <c r="BEV26" s="46"/>
      <c r="BEW26" s="46"/>
      <c r="BEX26" s="46"/>
      <c r="BEY26" s="46"/>
      <c r="BEZ26" s="46"/>
      <c r="BFA26" s="46"/>
      <c r="BFB26" s="46"/>
      <c r="BFC26" s="46"/>
      <c r="BFD26" s="46"/>
      <c r="BFE26" s="46"/>
      <c r="BFF26" s="46"/>
      <c r="BFG26" s="46"/>
      <c r="BFH26" s="46"/>
      <c r="BFI26" s="46"/>
      <c r="BFJ26" s="46"/>
      <c r="BFK26" s="46"/>
      <c r="BFL26" s="46"/>
      <c r="BFM26" s="46"/>
      <c r="BFN26" s="46"/>
      <c r="BFO26" s="46"/>
      <c r="BFP26" s="46"/>
      <c r="BFQ26" s="46"/>
      <c r="BFR26" s="46"/>
      <c r="BFS26" s="46"/>
      <c r="BFT26" s="46"/>
      <c r="BFU26" s="46"/>
      <c r="BFV26" s="46"/>
      <c r="BFW26" s="46"/>
      <c r="BFX26" s="46"/>
      <c r="BFY26" s="46"/>
      <c r="BFZ26" s="46"/>
      <c r="BGA26" s="46"/>
      <c r="BGB26" s="46"/>
      <c r="BGC26" s="46"/>
      <c r="BGD26" s="46"/>
      <c r="BGE26" s="46"/>
      <c r="BGF26" s="46"/>
      <c r="BGG26" s="46"/>
      <c r="BGH26" s="46"/>
      <c r="BGI26" s="46"/>
      <c r="BGJ26" s="46"/>
      <c r="BGK26" s="46"/>
      <c r="BGL26" s="46"/>
      <c r="BGM26" s="46"/>
      <c r="BGN26" s="46"/>
      <c r="BGO26" s="46"/>
      <c r="BGP26" s="46"/>
      <c r="BGQ26" s="46"/>
      <c r="BGR26" s="46"/>
      <c r="BGS26" s="46"/>
      <c r="BGT26" s="46"/>
      <c r="BGU26" s="46"/>
      <c r="BGV26" s="46"/>
      <c r="BGW26" s="46"/>
      <c r="BGX26" s="46"/>
      <c r="BGY26" s="46"/>
      <c r="BGZ26" s="46"/>
      <c r="BHA26" s="46"/>
      <c r="BHB26" s="46"/>
      <c r="BHC26" s="46"/>
      <c r="BHD26" s="46"/>
      <c r="BHE26" s="46"/>
      <c r="BHF26" s="46"/>
      <c r="BHG26" s="46"/>
      <c r="BHH26" s="46"/>
      <c r="BHI26" s="46"/>
      <c r="BHJ26" s="46"/>
      <c r="BHK26" s="46"/>
      <c r="BHL26" s="46"/>
      <c r="BHM26" s="46"/>
      <c r="BHN26" s="46"/>
      <c r="BHO26" s="46"/>
      <c r="BHP26" s="46"/>
      <c r="BHQ26" s="46"/>
      <c r="BHR26" s="46"/>
      <c r="BHS26" s="46"/>
      <c r="BHT26" s="46"/>
      <c r="BHU26" s="46"/>
      <c r="BHV26" s="46"/>
      <c r="BHW26" s="46"/>
      <c r="BHX26" s="46"/>
      <c r="BHY26" s="46"/>
      <c r="BHZ26" s="46"/>
      <c r="BIA26" s="46"/>
      <c r="BIB26" s="46"/>
      <c r="BIC26" s="46"/>
      <c r="BID26" s="46"/>
      <c r="BIE26" s="46"/>
      <c r="BIF26" s="46"/>
      <c r="BIG26" s="46"/>
      <c r="BIH26" s="46"/>
      <c r="BII26" s="46"/>
      <c r="BIJ26" s="46"/>
      <c r="BIK26" s="46"/>
      <c r="BIL26" s="46"/>
      <c r="BIM26" s="46"/>
      <c r="BIN26" s="46"/>
      <c r="BIO26" s="46"/>
      <c r="BIP26" s="46"/>
      <c r="BIQ26" s="46"/>
      <c r="BIR26" s="46"/>
      <c r="BIS26" s="46"/>
      <c r="BIT26" s="46"/>
      <c r="BIU26" s="46"/>
      <c r="BIV26" s="46"/>
      <c r="BIW26" s="46"/>
      <c r="BIX26" s="46"/>
      <c r="BIY26" s="46"/>
      <c r="BIZ26" s="46"/>
      <c r="BJA26" s="46"/>
      <c r="BJB26" s="46"/>
      <c r="BJC26" s="46"/>
      <c r="BJD26" s="46"/>
      <c r="BJE26" s="46"/>
      <c r="BJF26" s="46"/>
      <c r="BJG26" s="46"/>
      <c r="BJH26" s="46"/>
      <c r="BJI26" s="46"/>
      <c r="BJJ26" s="46"/>
      <c r="BJK26" s="46"/>
      <c r="BJL26" s="46"/>
      <c r="BJM26" s="46"/>
      <c r="BJN26" s="46"/>
      <c r="BJO26" s="46"/>
      <c r="BJP26" s="46"/>
      <c r="BJQ26" s="46"/>
      <c r="BJR26" s="46"/>
      <c r="BJS26" s="46"/>
      <c r="BJT26" s="46"/>
      <c r="BJU26" s="46"/>
      <c r="BJV26" s="46"/>
      <c r="BJW26" s="46"/>
      <c r="BJX26" s="46"/>
      <c r="BJY26" s="46"/>
      <c r="BJZ26" s="46"/>
      <c r="BKA26" s="46"/>
      <c r="BKB26" s="46"/>
      <c r="BKC26" s="46"/>
      <c r="BKD26" s="46"/>
      <c r="BKE26" s="46"/>
      <c r="BKF26" s="46"/>
      <c r="BKG26" s="46"/>
      <c r="BKH26" s="46"/>
      <c r="BKI26" s="46"/>
      <c r="BKJ26" s="46"/>
      <c r="BKK26" s="46"/>
      <c r="BKL26" s="46"/>
      <c r="BKM26" s="46"/>
      <c r="BKN26" s="46"/>
      <c r="BKO26" s="46"/>
      <c r="BKP26" s="46"/>
      <c r="BKQ26" s="46"/>
      <c r="BKR26" s="46"/>
      <c r="BKS26" s="46"/>
      <c r="BKT26" s="46"/>
      <c r="BKU26" s="46"/>
      <c r="BKV26" s="46"/>
      <c r="BKW26" s="46"/>
      <c r="BKX26" s="46"/>
      <c r="BKY26" s="46"/>
      <c r="BKZ26" s="46"/>
      <c r="BLA26" s="46"/>
      <c r="BLB26" s="46"/>
      <c r="BLC26" s="46"/>
      <c r="BLD26" s="46"/>
      <c r="BLE26" s="46"/>
      <c r="BLF26" s="46"/>
      <c r="BLG26" s="46"/>
      <c r="BLH26" s="46"/>
      <c r="BLI26" s="46"/>
      <c r="BLJ26" s="46"/>
      <c r="BLK26" s="46"/>
      <c r="BLL26" s="46"/>
      <c r="BLM26" s="46"/>
      <c r="BLN26" s="46"/>
      <c r="BLO26" s="46"/>
      <c r="BLP26" s="46"/>
      <c r="BLQ26" s="46"/>
      <c r="BLR26" s="46"/>
      <c r="BLS26" s="46"/>
      <c r="BLT26" s="46"/>
      <c r="BLU26" s="46"/>
      <c r="BLV26" s="46"/>
      <c r="BLW26" s="46"/>
      <c r="BLX26" s="46"/>
      <c r="BLY26" s="46"/>
      <c r="BLZ26" s="46"/>
      <c r="BMA26" s="46"/>
      <c r="BMB26" s="46"/>
      <c r="BMC26" s="46"/>
      <c r="BMD26" s="46"/>
      <c r="BME26" s="46"/>
      <c r="BMF26" s="46"/>
      <c r="BMG26" s="46"/>
      <c r="BMH26" s="46"/>
      <c r="BMI26" s="46"/>
      <c r="BMJ26" s="46"/>
      <c r="BMK26" s="46"/>
      <c r="BML26" s="46"/>
      <c r="BMM26" s="46"/>
      <c r="BMN26" s="46"/>
      <c r="BMO26" s="46"/>
      <c r="BMP26" s="46"/>
      <c r="BMQ26" s="46"/>
      <c r="BMR26" s="46"/>
      <c r="BMS26" s="46"/>
      <c r="BMT26" s="46"/>
      <c r="BMU26" s="46"/>
      <c r="BMV26" s="46"/>
      <c r="BMW26" s="46"/>
      <c r="BMX26" s="46"/>
      <c r="BMY26" s="46"/>
      <c r="BMZ26" s="46"/>
      <c r="BNA26" s="46"/>
      <c r="BNB26" s="46"/>
      <c r="BNC26" s="46"/>
      <c r="BND26" s="46"/>
      <c r="BNE26" s="46"/>
      <c r="BNF26" s="46"/>
      <c r="BNG26" s="46"/>
      <c r="BNH26" s="46"/>
      <c r="BNI26" s="46"/>
      <c r="BNJ26" s="46"/>
      <c r="BNK26" s="46"/>
      <c r="BNL26" s="46"/>
      <c r="BNM26" s="46"/>
      <c r="BNN26" s="46"/>
      <c r="BNO26" s="46"/>
      <c r="BNP26" s="46"/>
      <c r="BNQ26" s="46"/>
      <c r="BNR26" s="46"/>
      <c r="BNS26" s="46"/>
      <c r="BNT26" s="46"/>
      <c r="BNU26" s="46"/>
      <c r="BNV26" s="46"/>
      <c r="BNW26" s="46"/>
      <c r="BNX26" s="46"/>
      <c r="BNY26" s="46"/>
      <c r="BNZ26" s="46"/>
      <c r="BOA26" s="46"/>
      <c r="BOB26" s="46"/>
      <c r="BOC26" s="46"/>
      <c r="BOD26" s="46"/>
      <c r="BOE26" s="46"/>
      <c r="BOF26" s="46"/>
      <c r="BOG26" s="46"/>
      <c r="BOH26" s="46"/>
      <c r="BOI26" s="46"/>
      <c r="BOJ26" s="46"/>
      <c r="BOK26" s="46"/>
      <c r="BOL26" s="46"/>
      <c r="BOM26" s="46"/>
      <c r="BON26" s="46"/>
      <c r="BOO26" s="46"/>
      <c r="BOP26" s="46"/>
      <c r="BOQ26" s="46"/>
      <c r="BOR26" s="46"/>
      <c r="BOS26" s="46"/>
      <c r="BOT26" s="46"/>
      <c r="BOU26" s="46"/>
      <c r="BOV26" s="46"/>
      <c r="BOW26" s="46"/>
      <c r="BOX26" s="46"/>
      <c r="BOY26" s="46"/>
      <c r="BOZ26" s="46"/>
      <c r="BPA26" s="46"/>
      <c r="BPB26" s="46"/>
      <c r="BPC26" s="46"/>
      <c r="BPD26" s="46"/>
      <c r="BPE26" s="46"/>
      <c r="BPF26" s="46"/>
      <c r="BPG26" s="46"/>
      <c r="BPH26" s="46"/>
      <c r="BPI26" s="46"/>
      <c r="BPJ26" s="46"/>
      <c r="BPK26" s="46"/>
      <c r="BPL26" s="46"/>
      <c r="BPM26" s="46"/>
      <c r="BPN26" s="46"/>
      <c r="BPO26" s="46"/>
      <c r="BPP26" s="46"/>
      <c r="BPQ26" s="46"/>
      <c r="BPR26" s="46"/>
      <c r="BPS26" s="46"/>
      <c r="BPT26" s="46"/>
      <c r="BPU26" s="46"/>
      <c r="BPV26" s="46"/>
      <c r="BPW26" s="46"/>
      <c r="BPX26" s="46"/>
      <c r="BPY26" s="46"/>
      <c r="BPZ26" s="46"/>
      <c r="BQA26" s="46"/>
      <c r="BQB26" s="46"/>
      <c r="BQC26" s="46"/>
      <c r="BQD26" s="46"/>
      <c r="BQE26" s="46"/>
      <c r="BQF26" s="46"/>
      <c r="BQG26" s="46"/>
      <c r="BQH26" s="46"/>
      <c r="BQI26" s="46"/>
      <c r="BQJ26" s="46"/>
      <c r="BQK26" s="46"/>
      <c r="BQL26" s="46"/>
      <c r="BQM26" s="46"/>
      <c r="BQN26" s="46"/>
      <c r="BQO26" s="46"/>
      <c r="BQP26" s="46"/>
      <c r="BQQ26" s="46"/>
      <c r="BQR26" s="46"/>
      <c r="BQS26" s="46"/>
      <c r="BQT26" s="46"/>
      <c r="BQU26" s="46"/>
      <c r="BQV26" s="46"/>
      <c r="BQW26" s="46"/>
      <c r="BQX26" s="46"/>
      <c r="BQY26" s="46"/>
      <c r="BQZ26" s="46"/>
      <c r="BRA26" s="46"/>
      <c r="BRB26" s="46"/>
      <c r="BRC26" s="46"/>
      <c r="BRD26" s="46"/>
      <c r="BRE26" s="46"/>
      <c r="BRF26" s="46"/>
      <c r="BRG26" s="46"/>
      <c r="BRH26" s="46"/>
      <c r="BRI26" s="46"/>
      <c r="BRJ26" s="46"/>
      <c r="BRK26" s="46"/>
      <c r="BRL26" s="46"/>
      <c r="BRM26" s="46"/>
      <c r="BRN26" s="46"/>
      <c r="BRO26" s="46"/>
      <c r="BRP26" s="46"/>
      <c r="BRQ26" s="46"/>
      <c r="BRR26" s="46"/>
      <c r="BRS26" s="46"/>
      <c r="BRT26" s="46"/>
      <c r="BRU26" s="46"/>
      <c r="BRV26" s="46"/>
      <c r="BRW26" s="46"/>
      <c r="BRX26" s="46"/>
      <c r="BRY26" s="46"/>
      <c r="BRZ26" s="46"/>
      <c r="BSA26" s="46"/>
      <c r="BSB26" s="46"/>
      <c r="BSC26" s="46"/>
      <c r="BSD26" s="46"/>
      <c r="BSE26" s="46"/>
      <c r="BSF26" s="46"/>
      <c r="BSG26" s="46"/>
      <c r="BSH26" s="46"/>
      <c r="BSI26" s="46"/>
      <c r="BSJ26" s="46"/>
      <c r="BSK26" s="46"/>
      <c r="BSL26" s="46"/>
      <c r="BSM26" s="46"/>
      <c r="BSN26" s="46"/>
      <c r="BSO26" s="46"/>
      <c r="BSP26" s="46"/>
      <c r="BSQ26" s="46"/>
      <c r="BSR26" s="46"/>
      <c r="BSS26" s="46"/>
      <c r="BST26" s="46"/>
      <c r="BSU26" s="46"/>
      <c r="BSV26" s="46"/>
      <c r="BSW26" s="46"/>
      <c r="BSX26" s="46"/>
      <c r="BSY26" s="46"/>
      <c r="BSZ26" s="46"/>
      <c r="BTA26" s="46"/>
      <c r="BTB26" s="46"/>
      <c r="BTC26" s="46"/>
      <c r="BTD26" s="46"/>
      <c r="BTE26" s="46"/>
      <c r="BTF26" s="46"/>
      <c r="BTG26" s="46"/>
      <c r="BTH26" s="46"/>
      <c r="BTI26" s="46"/>
      <c r="BTJ26" s="46"/>
      <c r="BTK26" s="46"/>
      <c r="BTL26" s="46"/>
      <c r="BTM26" s="46"/>
      <c r="BTN26" s="46"/>
      <c r="BTO26" s="46"/>
      <c r="BTP26" s="46"/>
      <c r="BTQ26" s="46"/>
      <c r="BTR26" s="46"/>
      <c r="BTS26" s="46"/>
      <c r="BTT26" s="46"/>
      <c r="BTU26" s="46"/>
      <c r="BTV26" s="46"/>
      <c r="BTW26" s="46"/>
      <c r="BTX26" s="46"/>
      <c r="BTY26" s="46"/>
      <c r="BTZ26" s="46"/>
      <c r="BUA26" s="46"/>
      <c r="BUB26" s="46"/>
      <c r="BUC26" s="46"/>
      <c r="BUD26" s="46"/>
      <c r="BUE26" s="46"/>
      <c r="BUF26" s="46"/>
      <c r="BUG26" s="46"/>
      <c r="BUH26" s="46"/>
      <c r="BUI26" s="46"/>
      <c r="BUJ26" s="46"/>
      <c r="BUK26" s="46"/>
      <c r="BUL26" s="46"/>
      <c r="BUM26" s="46"/>
      <c r="BUN26" s="46"/>
      <c r="BUO26" s="46"/>
      <c r="BUP26" s="46"/>
      <c r="BUQ26" s="46"/>
      <c r="BUR26" s="46"/>
      <c r="BUS26" s="46"/>
      <c r="BUT26" s="46"/>
      <c r="BUU26" s="46"/>
      <c r="BUV26" s="46"/>
      <c r="BUW26" s="46"/>
      <c r="BUX26" s="46"/>
      <c r="BUY26" s="46"/>
      <c r="BUZ26" s="46"/>
      <c r="BVA26" s="46"/>
      <c r="BVB26" s="46"/>
      <c r="BVC26" s="46"/>
      <c r="BVD26" s="46"/>
      <c r="BVE26" s="46"/>
      <c r="BVF26" s="46"/>
      <c r="BVG26" s="46"/>
      <c r="BVH26" s="46"/>
      <c r="BVI26" s="46"/>
      <c r="BVJ26" s="46"/>
      <c r="BVK26" s="46"/>
      <c r="BVL26" s="46"/>
      <c r="BVM26" s="46"/>
      <c r="BVN26" s="46"/>
      <c r="BVO26" s="46"/>
      <c r="BVP26" s="46"/>
      <c r="BVQ26" s="46"/>
      <c r="BVR26" s="46"/>
      <c r="BVS26" s="46"/>
      <c r="BVT26" s="46"/>
      <c r="BVU26" s="46"/>
      <c r="BVV26" s="46"/>
      <c r="BVW26" s="46"/>
      <c r="BVX26" s="46"/>
      <c r="BVY26" s="46"/>
      <c r="BVZ26" s="46"/>
      <c r="BWA26" s="46"/>
      <c r="BWB26" s="46"/>
      <c r="BWC26" s="46"/>
      <c r="BWD26" s="46"/>
      <c r="BWE26" s="46"/>
      <c r="BWF26" s="46"/>
      <c r="BWG26" s="46"/>
      <c r="BWH26" s="46"/>
      <c r="BWI26" s="46"/>
      <c r="BWJ26" s="46"/>
      <c r="BWK26" s="46"/>
      <c r="BWL26" s="46"/>
      <c r="BWM26" s="46"/>
      <c r="BWN26" s="46"/>
      <c r="BWO26" s="46"/>
      <c r="BWP26" s="46"/>
      <c r="BWQ26" s="46"/>
      <c r="BWR26" s="46"/>
      <c r="BWS26" s="46"/>
      <c r="BWT26" s="46"/>
      <c r="BWU26" s="46"/>
      <c r="BWV26" s="46"/>
      <c r="BWW26" s="46"/>
      <c r="BWX26" s="46"/>
      <c r="BWY26" s="46"/>
      <c r="BWZ26" s="46"/>
      <c r="BXA26" s="46"/>
      <c r="BXB26" s="46"/>
      <c r="BXC26" s="46"/>
      <c r="BXD26" s="46"/>
      <c r="BXE26" s="46"/>
      <c r="BXF26" s="46"/>
      <c r="BXG26" s="46"/>
      <c r="BXH26" s="46"/>
      <c r="BXI26" s="46"/>
      <c r="BXJ26" s="46"/>
      <c r="BXK26" s="46"/>
      <c r="BXL26" s="46"/>
      <c r="BXM26" s="46"/>
      <c r="BXN26" s="46"/>
      <c r="BXO26" s="46"/>
      <c r="BXP26" s="46"/>
      <c r="BXQ26" s="46"/>
      <c r="BXR26" s="46"/>
      <c r="BXS26" s="46"/>
      <c r="BXT26" s="46"/>
      <c r="BXU26" s="46"/>
      <c r="BXV26" s="46"/>
      <c r="BXW26" s="46"/>
      <c r="BXX26" s="46"/>
      <c r="BXY26" s="46"/>
      <c r="BXZ26" s="46"/>
      <c r="BYA26" s="46"/>
      <c r="BYB26" s="46"/>
      <c r="BYC26" s="46"/>
      <c r="BYD26" s="46"/>
      <c r="BYE26" s="46"/>
      <c r="BYF26" s="46"/>
      <c r="BYG26" s="46"/>
      <c r="BYH26" s="46"/>
      <c r="BYI26" s="46"/>
      <c r="BYJ26" s="46"/>
      <c r="BYK26" s="46"/>
      <c r="BYL26" s="46"/>
      <c r="BYM26" s="46"/>
      <c r="BYN26" s="46"/>
      <c r="BYO26" s="46"/>
      <c r="BYP26" s="46"/>
      <c r="BYQ26" s="46"/>
      <c r="BYR26" s="46"/>
      <c r="BYS26" s="46"/>
      <c r="BYT26" s="46"/>
      <c r="BYU26" s="46"/>
      <c r="BYV26" s="46"/>
      <c r="BYW26" s="46"/>
      <c r="BYX26" s="46"/>
      <c r="BYY26" s="46"/>
      <c r="BYZ26" s="46"/>
      <c r="BZA26" s="46"/>
      <c r="BZB26" s="46"/>
      <c r="BZC26" s="46"/>
      <c r="BZD26" s="46"/>
      <c r="BZE26" s="46"/>
      <c r="BZF26" s="46"/>
      <c r="BZG26" s="46"/>
      <c r="BZH26" s="46"/>
      <c r="BZI26" s="46"/>
      <c r="BZJ26" s="46"/>
      <c r="BZK26" s="46"/>
      <c r="BZL26" s="46"/>
      <c r="BZM26" s="46"/>
      <c r="BZN26" s="46"/>
      <c r="BZO26" s="46"/>
      <c r="BZP26" s="46"/>
      <c r="BZQ26" s="46"/>
      <c r="BZR26" s="46"/>
      <c r="BZS26" s="46"/>
      <c r="BZT26" s="46"/>
      <c r="BZU26" s="46"/>
      <c r="BZV26" s="46"/>
      <c r="BZW26" s="46"/>
      <c r="BZX26" s="46"/>
      <c r="BZY26" s="46"/>
      <c r="BZZ26" s="46"/>
      <c r="CAA26" s="46"/>
      <c r="CAB26" s="46"/>
      <c r="CAC26" s="46"/>
      <c r="CAD26" s="46"/>
      <c r="CAE26" s="46"/>
      <c r="CAF26" s="46"/>
      <c r="CAG26" s="46"/>
      <c r="CAH26" s="46"/>
      <c r="CAI26" s="46"/>
      <c r="CAJ26" s="46"/>
      <c r="CAK26" s="46"/>
      <c r="CAL26" s="46"/>
      <c r="CAM26" s="46"/>
      <c r="CAN26" s="46"/>
      <c r="CAO26" s="46"/>
      <c r="CAP26" s="46"/>
      <c r="CAQ26" s="46"/>
      <c r="CAR26" s="46"/>
      <c r="CAS26" s="46"/>
      <c r="CAT26" s="46"/>
      <c r="CAU26" s="46"/>
      <c r="CAV26" s="46"/>
      <c r="CAW26" s="46"/>
      <c r="CAX26" s="46"/>
      <c r="CAY26" s="46"/>
      <c r="CAZ26" s="46"/>
      <c r="CBA26" s="46"/>
      <c r="CBB26" s="46"/>
      <c r="CBC26" s="46"/>
      <c r="CBD26" s="46"/>
      <c r="CBE26" s="46"/>
      <c r="CBF26" s="46"/>
      <c r="CBG26" s="46"/>
      <c r="CBH26" s="46"/>
      <c r="CBI26" s="46"/>
      <c r="CBJ26" s="46"/>
      <c r="CBK26" s="46"/>
      <c r="CBL26" s="46"/>
      <c r="CBM26" s="46"/>
      <c r="CBN26" s="46"/>
      <c r="CBO26" s="46"/>
      <c r="CBP26" s="46"/>
      <c r="CBQ26" s="46"/>
      <c r="CBR26" s="46"/>
      <c r="CBS26" s="46"/>
      <c r="CBT26" s="46"/>
      <c r="CBU26" s="46"/>
      <c r="CBV26" s="46"/>
      <c r="CBW26" s="46"/>
      <c r="CBX26" s="46"/>
      <c r="CBY26" s="46"/>
      <c r="CBZ26" s="46"/>
      <c r="CCA26" s="46"/>
      <c r="CCB26" s="46"/>
      <c r="CCC26" s="46"/>
      <c r="CCD26" s="46"/>
      <c r="CCE26" s="46"/>
      <c r="CCF26" s="46"/>
      <c r="CCG26" s="46"/>
      <c r="CCH26" s="46"/>
      <c r="CCI26" s="46"/>
      <c r="CCJ26" s="46"/>
      <c r="CCK26" s="46"/>
      <c r="CCL26" s="46"/>
      <c r="CCM26" s="46"/>
      <c r="CCN26" s="46"/>
      <c r="CCO26" s="46"/>
      <c r="CCP26" s="46"/>
      <c r="CCQ26" s="46"/>
      <c r="CCR26" s="46"/>
      <c r="CCS26" s="46"/>
      <c r="CCT26" s="46"/>
      <c r="CCU26" s="46"/>
      <c r="CCV26" s="46"/>
      <c r="CCW26" s="46"/>
      <c r="CCX26" s="46"/>
      <c r="CCY26" s="46"/>
      <c r="CCZ26" s="46"/>
      <c r="CDA26" s="46"/>
      <c r="CDB26" s="46"/>
      <c r="CDC26" s="46"/>
      <c r="CDD26" s="46"/>
      <c r="CDE26" s="46"/>
      <c r="CDF26" s="46"/>
      <c r="CDG26" s="46"/>
      <c r="CDH26" s="46"/>
      <c r="CDI26" s="46"/>
      <c r="CDJ26" s="46"/>
      <c r="CDK26" s="46"/>
      <c r="CDL26" s="46"/>
      <c r="CDM26" s="46"/>
      <c r="CDN26" s="46"/>
      <c r="CDO26" s="46"/>
      <c r="CDP26" s="46"/>
      <c r="CDQ26" s="46"/>
      <c r="CDR26" s="46"/>
      <c r="CDS26" s="46"/>
      <c r="CDT26" s="46"/>
      <c r="CDU26" s="46"/>
      <c r="CDV26" s="46"/>
      <c r="CDW26" s="46"/>
      <c r="CDX26" s="46"/>
      <c r="CDY26" s="46"/>
      <c r="CDZ26" s="46"/>
      <c r="CEA26" s="46"/>
      <c r="CEB26" s="46"/>
      <c r="CEC26" s="46"/>
      <c r="CED26" s="46"/>
      <c r="CEE26" s="46"/>
      <c r="CEF26" s="46"/>
      <c r="CEG26" s="46"/>
      <c r="CEH26" s="46"/>
      <c r="CEI26" s="46"/>
      <c r="CEJ26" s="46"/>
      <c r="CEK26" s="46"/>
      <c r="CEL26" s="46"/>
      <c r="CEM26" s="46"/>
      <c r="CEN26" s="46"/>
      <c r="CEO26" s="46"/>
      <c r="CEP26" s="46"/>
      <c r="CEQ26" s="46"/>
      <c r="CER26" s="46"/>
      <c r="CES26" s="46"/>
      <c r="CET26" s="46"/>
      <c r="CEU26" s="46"/>
      <c r="CEV26" s="46"/>
      <c r="CEW26" s="46"/>
      <c r="CEX26" s="46"/>
      <c r="CEY26" s="46"/>
      <c r="CEZ26" s="46"/>
      <c r="CFA26" s="46"/>
      <c r="CFB26" s="46"/>
      <c r="CFC26" s="46"/>
      <c r="CFD26" s="46"/>
      <c r="CFE26" s="46"/>
      <c r="CFF26" s="46"/>
      <c r="CFG26" s="46"/>
      <c r="CFH26" s="46"/>
      <c r="CFI26" s="46"/>
      <c r="CFJ26" s="46"/>
      <c r="CFK26" s="46"/>
      <c r="CFL26" s="46"/>
      <c r="CFM26" s="46"/>
      <c r="CFN26" s="46"/>
      <c r="CFO26" s="46"/>
      <c r="CFP26" s="46"/>
      <c r="CFQ26" s="46"/>
      <c r="CFR26" s="46"/>
      <c r="CFS26" s="46"/>
      <c r="CFT26" s="46"/>
      <c r="CFU26" s="46"/>
      <c r="CFV26" s="46"/>
      <c r="CFW26" s="46"/>
      <c r="CFX26" s="46"/>
      <c r="CFY26" s="46"/>
      <c r="CFZ26" s="46"/>
      <c r="CGA26" s="46"/>
      <c r="CGB26" s="46"/>
      <c r="CGC26" s="46"/>
      <c r="CGD26" s="46"/>
      <c r="CGE26" s="46"/>
      <c r="CGF26" s="46"/>
      <c r="CGG26" s="46"/>
      <c r="CGH26" s="46"/>
      <c r="CGI26" s="46"/>
      <c r="CGJ26" s="46"/>
      <c r="CGK26" s="46"/>
      <c r="CGL26" s="46"/>
      <c r="CGM26" s="46"/>
      <c r="CGN26" s="46"/>
      <c r="CGO26" s="46"/>
      <c r="CGP26" s="46"/>
      <c r="CGQ26" s="46"/>
      <c r="CGR26" s="46"/>
      <c r="CGS26" s="46"/>
      <c r="CGT26" s="46"/>
      <c r="CGU26" s="46"/>
      <c r="CGV26" s="46"/>
      <c r="CGW26" s="46"/>
      <c r="CGX26" s="46"/>
      <c r="CGY26" s="46"/>
      <c r="CGZ26" s="46"/>
      <c r="CHA26" s="46"/>
      <c r="CHB26" s="46"/>
      <c r="CHC26" s="46"/>
      <c r="CHD26" s="46"/>
      <c r="CHE26" s="46"/>
      <c r="CHF26" s="46"/>
      <c r="CHG26" s="46"/>
      <c r="CHH26" s="46"/>
      <c r="CHI26" s="46"/>
      <c r="CHJ26" s="46"/>
      <c r="CHK26" s="46"/>
      <c r="CHL26" s="46"/>
      <c r="CHM26" s="46"/>
      <c r="CHN26" s="46"/>
      <c r="CHO26" s="46"/>
      <c r="CHP26" s="46"/>
      <c r="CHQ26" s="46"/>
      <c r="CHR26" s="46"/>
      <c r="CHS26" s="46"/>
      <c r="CHT26" s="46"/>
      <c r="CHU26" s="46"/>
      <c r="CHV26" s="46"/>
      <c r="CHW26" s="46"/>
      <c r="CHX26" s="46"/>
      <c r="CHY26" s="46"/>
      <c r="CHZ26" s="46"/>
      <c r="CIA26" s="46"/>
      <c r="CIB26" s="46"/>
      <c r="CIC26" s="46"/>
      <c r="CID26" s="46"/>
      <c r="CIE26" s="46"/>
      <c r="CIF26" s="46"/>
      <c r="CIG26" s="46"/>
      <c r="CIH26" s="46"/>
      <c r="CII26" s="46"/>
      <c r="CIJ26" s="46"/>
      <c r="CIK26" s="46"/>
      <c r="CIL26" s="46"/>
      <c r="CIM26" s="46"/>
      <c r="CIN26" s="46"/>
      <c r="CIO26" s="46"/>
      <c r="CIP26" s="46"/>
      <c r="CIQ26" s="46"/>
      <c r="CIR26" s="46"/>
      <c r="CIS26" s="46"/>
      <c r="CIT26" s="46"/>
      <c r="CIU26" s="46"/>
      <c r="CIV26" s="46"/>
      <c r="CIW26" s="46"/>
      <c r="CIX26" s="46"/>
      <c r="CIY26" s="46"/>
      <c r="CIZ26" s="46"/>
      <c r="CJA26" s="46"/>
      <c r="CJB26" s="46"/>
      <c r="CJC26" s="46"/>
      <c r="CJD26" s="46"/>
      <c r="CJE26" s="46"/>
      <c r="CJF26" s="46"/>
      <c r="CJG26" s="46"/>
      <c r="CJH26" s="46"/>
      <c r="CJI26" s="46"/>
      <c r="CJJ26" s="46"/>
      <c r="CJK26" s="46"/>
      <c r="CJL26" s="46"/>
      <c r="CJM26" s="46"/>
      <c r="CJN26" s="46"/>
      <c r="CJO26" s="46"/>
      <c r="CJP26" s="46"/>
      <c r="CJQ26" s="46"/>
      <c r="CJR26" s="46"/>
      <c r="CJS26" s="46"/>
      <c r="CJT26" s="46"/>
      <c r="CJU26" s="46"/>
      <c r="CJV26" s="46"/>
      <c r="CJW26" s="46"/>
      <c r="CJX26" s="46"/>
      <c r="CJY26" s="46"/>
      <c r="CJZ26" s="46"/>
      <c r="CKA26" s="46"/>
      <c r="CKB26" s="46"/>
      <c r="CKC26" s="46"/>
      <c r="CKD26" s="46"/>
      <c r="CKE26" s="46"/>
    </row>
    <row r="27" s="48" customFormat="1" ht="14.25" spans="1:2319">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c r="JV27" s="46"/>
      <c r="JW27" s="46"/>
      <c r="JX27" s="46"/>
      <c r="JY27" s="46"/>
      <c r="JZ27" s="46"/>
      <c r="KA27" s="46"/>
      <c r="KB27" s="46"/>
      <c r="KC27" s="46"/>
      <c r="KD27" s="46"/>
      <c r="KE27" s="46"/>
      <c r="KF27" s="46"/>
      <c r="KG27" s="46"/>
      <c r="KH27" s="46"/>
      <c r="KI27" s="46"/>
      <c r="KJ27" s="46"/>
      <c r="KK27" s="46"/>
      <c r="KL27" s="46"/>
      <c r="KM27" s="46"/>
      <c r="KN27" s="46"/>
      <c r="KO27" s="46"/>
      <c r="KP27" s="46"/>
      <c r="KQ27" s="46"/>
      <c r="KR27" s="46"/>
      <c r="KS27" s="46"/>
      <c r="KT27" s="46"/>
      <c r="KU27" s="46"/>
      <c r="KV27" s="46"/>
      <c r="KW27" s="46"/>
      <c r="KX27" s="46"/>
      <c r="KY27" s="46"/>
      <c r="KZ27" s="46"/>
      <c r="LA27" s="46"/>
      <c r="LB27" s="46"/>
      <c r="LC27" s="46"/>
      <c r="LD27" s="46"/>
      <c r="LE27" s="46"/>
      <c r="LF27" s="46"/>
      <c r="LG27" s="46"/>
      <c r="LH27" s="46"/>
      <c r="LI27" s="46"/>
      <c r="LJ27" s="46"/>
      <c r="LK27" s="46"/>
      <c r="LL27" s="46"/>
      <c r="LM27" s="46"/>
      <c r="LN27" s="46"/>
      <c r="LO27" s="46"/>
      <c r="LP27" s="46"/>
      <c r="LQ27" s="46"/>
      <c r="LR27" s="46"/>
      <c r="LS27" s="46"/>
      <c r="LT27" s="46"/>
      <c r="LU27" s="46"/>
      <c r="LV27" s="46"/>
      <c r="LW27" s="46"/>
      <c r="LX27" s="46"/>
      <c r="LY27" s="46"/>
      <c r="LZ27" s="46"/>
      <c r="MA27" s="46"/>
      <c r="MB27" s="46"/>
      <c r="MC27" s="46"/>
      <c r="MD27" s="46"/>
      <c r="ME27" s="46"/>
      <c r="MF27" s="46"/>
      <c r="MG27" s="46"/>
      <c r="MH27" s="46"/>
      <c r="MI27" s="46"/>
      <c r="MJ27" s="46"/>
      <c r="MK27" s="46"/>
      <c r="ML27" s="46"/>
      <c r="MM27" s="46"/>
      <c r="MN27" s="46"/>
      <c r="MO27" s="46"/>
      <c r="MP27" s="46"/>
      <c r="MQ27" s="46"/>
      <c r="MR27" s="46"/>
      <c r="MS27" s="46"/>
      <c r="MT27" s="46"/>
      <c r="MU27" s="46"/>
      <c r="MV27" s="46"/>
      <c r="MW27" s="46"/>
      <c r="MX27" s="46"/>
      <c r="MY27" s="46"/>
      <c r="MZ27" s="46"/>
      <c r="NA27" s="46"/>
      <c r="NB27" s="46"/>
      <c r="NC27" s="46"/>
      <c r="ND27" s="46"/>
      <c r="NE27" s="46"/>
      <c r="NF27" s="46"/>
      <c r="NG27" s="46"/>
      <c r="NH27" s="46"/>
      <c r="NI27" s="46"/>
      <c r="NJ27" s="46"/>
      <c r="NK27" s="46"/>
      <c r="NL27" s="46"/>
      <c r="NM27" s="46"/>
      <c r="NN27" s="46"/>
      <c r="NO27" s="46"/>
      <c r="NP27" s="46"/>
      <c r="NQ27" s="46"/>
      <c r="NR27" s="46"/>
      <c r="NS27" s="46"/>
      <c r="NT27" s="46"/>
      <c r="NU27" s="46"/>
      <c r="NV27" s="46"/>
      <c r="NW27" s="46"/>
      <c r="NX27" s="46"/>
      <c r="NY27" s="46"/>
      <c r="NZ27" s="46"/>
      <c r="OA27" s="46"/>
      <c r="OB27" s="46"/>
      <c r="OC27" s="46"/>
      <c r="OD27" s="46"/>
      <c r="OE27" s="46"/>
      <c r="OF27" s="46"/>
      <c r="OG27" s="46"/>
      <c r="OH27" s="46"/>
      <c r="OI27" s="46"/>
      <c r="OJ27" s="46"/>
      <c r="OK27" s="46"/>
      <c r="OL27" s="46"/>
      <c r="OM27" s="46"/>
      <c r="ON27" s="46"/>
      <c r="OO27" s="46"/>
      <c r="OP27" s="46"/>
      <c r="OQ27" s="46"/>
      <c r="OR27" s="46"/>
      <c r="OS27" s="46"/>
      <c r="OT27" s="46"/>
      <c r="OU27" s="46"/>
      <c r="OV27" s="46"/>
      <c r="OW27" s="46"/>
      <c r="OX27" s="46"/>
      <c r="OY27" s="46"/>
      <c r="OZ27" s="46"/>
      <c r="PA27" s="46"/>
      <c r="PB27" s="46"/>
      <c r="PC27" s="46"/>
      <c r="PD27" s="46"/>
      <c r="PE27" s="46"/>
      <c r="PF27" s="46"/>
      <c r="PG27" s="46"/>
      <c r="PH27" s="46"/>
      <c r="PI27" s="46"/>
      <c r="PJ27" s="46"/>
      <c r="PK27" s="46"/>
      <c r="PL27" s="46"/>
      <c r="PM27" s="46"/>
      <c r="PN27" s="46"/>
      <c r="PO27" s="46"/>
      <c r="PP27" s="46"/>
      <c r="PQ27" s="46"/>
      <c r="PR27" s="46"/>
      <c r="PS27" s="46"/>
      <c r="PT27" s="46"/>
      <c r="PU27" s="46"/>
      <c r="PV27" s="46"/>
      <c r="PW27" s="46"/>
      <c r="PX27" s="46"/>
      <c r="PY27" s="46"/>
      <c r="PZ27" s="46"/>
      <c r="QA27" s="46"/>
      <c r="QB27" s="46"/>
      <c r="QC27" s="46"/>
      <c r="QD27" s="46"/>
      <c r="QE27" s="46"/>
      <c r="QF27" s="46"/>
      <c r="QG27" s="46"/>
      <c r="QH27" s="46"/>
      <c r="QI27" s="46"/>
      <c r="QJ27" s="46"/>
      <c r="QK27" s="46"/>
      <c r="QL27" s="46"/>
      <c r="QM27" s="46"/>
      <c r="QN27" s="46"/>
      <c r="QO27" s="46"/>
      <c r="QP27" s="46"/>
      <c r="QQ27" s="46"/>
      <c r="QR27" s="46"/>
      <c r="QS27" s="46"/>
      <c r="QT27" s="46"/>
      <c r="QU27" s="46"/>
      <c r="QV27" s="46"/>
      <c r="QW27" s="46"/>
      <c r="QX27" s="46"/>
      <c r="QY27" s="46"/>
      <c r="QZ27" s="46"/>
      <c r="RA27" s="46"/>
      <c r="RB27" s="46"/>
      <c r="RC27" s="46"/>
      <c r="RD27" s="46"/>
      <c r="RE27" s="46"/>
      <c r="RF27" s="46"/>
      <c r="RG27" s="46"/>
      <c r="RH27" s="46"/>
      <c r="RI27" s="46"/>
      <c r="RJ27" s="46"/>
      <c r="RK27" s="46"/>
      <c r="RL27" s="46"/>
      <c r="RM27" s="46"/>
      <c r="RN27" s="46"/>
      <c r="RO27" s="46"/>
      <c r="RP27" s="46"/>
      <c r="RQ27" s="46"/>
      <c r="RR27" s="46"/>
      <c r="RS27" s="46"/>
      <c r="RT27" s="46"/>
      <c r="RU27" s="46"/>
      <c r="RV27" s="46"/>
      <c r="RW27" s="46"/>
      <c r="RX27" s="46"/>
      <c r="RY27" s="46"/>
      <c r="RZ27" s="46"/>
      <c r="SA27" s="46"/>
      <c r="SB27" s="46"/>
      <c r="SC27" s="46"/>
      <c r="SD27" s="46"/>
      <c r="SE27" s="46"/>
      <c r="SF27" s="46"/>
      <c r="SG27" s="46"/>
      <c r="SH27" s="46"/>
      <c r="SI27" s="46"/>
      <c r="SJ27" s="46"/>
      <c r="SK27" s="46"/>
      <c r="SL27" s="46"/>
      <c r="SM27" s="46"/>
      <c r="SN27" s="46"/>
      <c r="SO27" s="46"/>
      <c r="SP27" s="46"/>
      <c r="SQ27" s="46"/>
      <c r="SR27" s="46"/>
      <c r="SS27" s="46"/>
      <c r="ST27" s="46"/>
      <c r="SU27" s="46"/>
      <c r="SV27" s="46"/>
      <c r="SW27" s="46"/>
      <c r="SX27" s="46"/>
      <c r="SY27" s="46"/>
      <c r="SZ27" s="46"/>
      <c r="TA27" s="46"/>
      <c r="TB27" s="46"/>
      <c r="TC27" s="46"/>
      <c r="TD27" s="46"/>
      <c r="TE27" s="46"/>
      <c r="TF27" s="46"/>
      <c r="TG27" s="46"/>
      <c r="TH27" s="46"/>
      <c r="TI27" s="46"/>
      <c r="TJ27" s="46"/>
      <c r="TK27" s="46"/>
      <c r="TL27" s="46"/>
      <c r="TM27" s="46"/>
      <c r="TN27" s="46"/>
      <c r="TO27" s="46"/>
      <c r="TP27" s="46"/>
      <c r="TQ27" s="46"/>
      <c r="TR27" s="46"/>
      <c r="TS27" s="46"/>
      <c r="TT27" s="46"/>
      <c r="TU27" s="46"/>
      <c r="TV27" s="46"/>
      <c r="TW27" s="46"/>
      <c r="TX27" s="46"/>
      <c r="TY27" s="46"/>
      <c r="TZ27" s="46"/>
      <c r="UA27" s="46"/>
      <c r="UB27" s="46"/>
      <c r="UC27" s="46"/>
      <c r="UD27" s="46"/>
      <c r="UE27" s="46"/>
      <c r="UF27" s="46"/>
      <c r="UG27" s="46"/>
      <c r="UH27" s="46"/>
      <c r="UI27" s="46"/>
      <c r="UJ27" s="46"/>
      <c r="UK27" s="46"/>
      <c r="UL27" s="46"/>
      <c r="UM27" s="46"/>
      <c r="UN27" s="46"/>
      <c r="UO27" s="46"/>
      <c r="UP27" s="46"/>
      <c r="UQ27" s="46"/>
      <c r="UR27" s="46"/>
      <c r="US27" s="46"/>
      <c r="UT27" s="46"/>
      <c r="UU27" s="46"/>
      <c r="UV27" s="46"/>
      <c r="UW27" s="46"/>
      <c r="UX27" s="46"/>
      <c r="UY27" s="46"/>
      <c r="UZ27" s="46"/>
      <c r="VA27" s="46"/>
      <c r="VB27" s="46"/>
      <c r="VC27" s="46"/>
      <c r="VD27" s="46"/>
      <c r="VE27" s="46"/>
      <c r="VF27" s="46"/>
      <c r="VG27" s="46"/>
      <c r="VH27" s="46"/>
      <c r="VI27" s="46"/>
      <c r="VJ27" s="46"/>
      <c r="VK27" s="46"/>
      <c r="VL27" s="46"/>
      <c r="VM27" s="46"/>
      <c r="VN27" s="46"/>
      <c r="VO27" s="46"/>
      <c r="VP27" s="46"/>
      <c r="VQ27" s="46"/>
      <c r="VR27" s="46"/>
      <c r="VS27" s="46"/>
      <c r="VT27" s="46"/>
      <c r="VU27" s="46"/>
      <c r="VV27" s="46"/>
      <c r="VW27" s="46"/>
      <c r="VX27" s="46"/>
      <c r="VY27" s="46"/>
      <c r="VZ27" s="46"/>
      <c r="WA27" s="46"/>
      <c r="WB27" s="46"/>
      <c r="WC27" s="46"/>
      <c r="WD27" s="46"/>
      <c r="WE27" s="46"/>
      <c r="WF27" s="46"/>
      <c r="WG27" s="46"/>
      <c r="WH27" s="46"/>
      <c r="WI27" s="46"/>
      <c r="WJ27" s="46"/>
      <c r="WK27" s="46"/>
      <c r="WL27" s="46"/>
      <c r="WM27" s="46"/>
      <c r="WN27" s="46"/>
      <c r="WO27" s="46"/>
      <c r="WP27" s="46"/>
      <c r="WQ27" s="46"/>
      <c r="WR27" s="46"/>
      <c r="WS27" s="46"/>
      <c r="WT27" s="46"/>
      <c r="WU27" s="46"/>
      <c r="WV27" s="46"/>
      <c r="WW27" s="46"/>
      <c r="WX27" s="46"/>
      <c r="WY27" s="46"/>
      <c r="WZ27" s="46"/>
      <c r="XA27" s="46"/>
      <c r="XB27" s="46"/>
      <c r="XC27" s="46"/>
      <c r="XD27" s="46"/>
      <c r="XE27" s="46"/>
      <c r="XF27" s="46"/>
      <c r="XG27" s="46"/>
      <c r="XH27" s="46"/>
      <c r="XI27" s="46"/>
      <c r="XJ27" s="46"/>
      <c r="XK27" s="46"/>
      <c r="XL27" s="46"/>
      <c r="XM27" s="46"/>
      <c r="XN27" s="46"/>
      <c r="XO27" s="46"/>
      <c r="XP27" s="46"/>
      <c r="XQ27" s="46"/>
      <c r="XR27" s="46"/>
      <c r="XS27" s="46"/>
      <c r="XT27" s="46"/>
      <c r="XU27" s="46"/>
      <c r="XV27" s="46"/>
      <c r="XW27" s="46"/>
      <c r="XX27" s="46"/>
      <c r="XY27" s="46"/>
      <c r="XZ27" s="46"/>
      <c r="YA27" s="46"/>
      <c r="YB27" s="46"/>
      <c r="YC27" s="46"/>
      <c r="YD27" s="46"/>
      <c r="YE27" s="46"/>
      <c r="YF27" s="46"/>
      <c r="YG27" s="46"/>
      <c r="YH27" s="46"/>
      <c r="YI27" s="46"/>
      <c r="YJ27" s="46"/>
      <c r="YK27" s="46"/>
      <c r="YL27" s="46"/>
      <c r="YM27" s="46"/>
      <c r="YN27" s="46"/>
      <c r="YO27" s="46"/>
      <c r="YP27" s="46"/>
      <c r="YQ27" s="46"/>
      <c r="YR27" s="46"/>
      <c r="YS27" s="46"/>
      <c r="YT27" s="46"/>
      <c r="YU27" s="46"/>
      <c r="YV27" s="46"/>
      <c r="YW27" s="46"/>
      <c r="YX27" s="46"/>
      <c r="YY27" s="46"/>
      <c r="YZ27" s="46"/>
      <c r="ZA27" s="46"/>
      <c r="ZB27" s="46"/>
      <c r="ZC27" s="46"/>
      <c r="ZD27" s="46"/>
      <c r="ZE27" s="46"/>
      <c r="ZF27" s="46"/>
      <c r="ZG27" s="46"/>
      <c r="ZH27" s="46"/>
      <c r="ZI27" s="46"/>
      <c r="ZJ27" s="46"/>
      <c r="ZK27" s="46"/>
      <c r="ZL27" s="46"/>
      <c r="ZM27" s="46"/>
      <c r="ZN27" s="46"/>
      <c r="ZO27" s="46"/>
      <c r="ZP27" s="46"/>
      <c r="ZQ27" s="46"/>
      <c r="ZR27" s="46"/>
      <c r="ZS27" s="46"/>
      <c r="ZT27" s="46"/>
      <c r="ZU27" s="46"/>
      <c r="ZV27" s="46"/>
      <c r="ZW27" s="46"/>
      <c r="ZX27" s="46"/>
      <c r="ZY27" s="46"/>
      <c r="ZZ27" s="46"/>
      <c r="AAA27" s="46"/>
      <c r="AAB27" s="46"/>
      <c r="AAC27" s="46"/>
      <c r="AAD27" s="46"/>
      <c r="AAE27" s="46"/>
      <c r="AAF27" s="46"/>
      <c r="AAG27" s="46"/>
      <c r="AAH27" s="46"/>
      <c r="AAI27" s="46"/>
      <c r="AAJ27" s="46"/>
      <c r="AAK27" s="46"/>
      <c r="AAL27" s="46"/>
      <c r="AAM27" s="46"/>
      <c r="AAN27" s="46"/>
      <c r="AAO27" s="46"/>
      <c r="AAP27" s="46"/>
      <c r="AAQ27" s="46"/>
      <c r="AAR27" s="46"/>
      <c r="AAS27" s="46"/>
      <c r="AAT27" s="46"/>
      <c r="AAU27" s="46"/>
      <c r="AAV27" s="46"/>
      <c r="AAW27" s="46"/>
      <c r="AAX27" s="46"/>
      <c r="AAY27" s="46"/>
      <c r="AAZ27" s="46"/>
      <c r="ABA27" s="46"/>
      <c r="ABB27" s="46"/>
      <c r="ABC27" s="46"/>
      <c r="ABD27" s="46"/>
      <c r="ABE27" s="46"/>
      <c r="ABF27" s="46"/>
      <c r="ABG27" s="46"/>
      <c r="ABH27" s="46"/>
      <c r="ABI27" s="46"/>
      <c r="ABJ27" s="46"/>
      <c r="ABK27" s="46"/>
      <c r="ABL27" s="46"/>
      <c r="ABM27" s="46"/>
      <c r="ABN27" s="46"/>
      <c r="ABO27" s="46"/>
      <c r="ABP27" s="46"/>
      <c r="ABQ27" s="46"/>
      <c r="ABR27" s="46"/>
      <c r="ABS27" s="46"/>
      <c r="ABT27" s="46"/>
      <c r="ABU27" s="46"/>
      <c r="ABV27" s="46"/>
      <c r="ABW27" s="46"/>
      <c r="ABX27" s="46"/>
      <c r="ABY27" s="46"/>
      <c r="ABZ27" s="46"/>
      <c r="ACA27" s="46"/>
      <c r="ACB27" s="46"/>
      <c r="ACC27" s="46"/>
      <c r="ACD27" s="46"/>
      <c r="ACE27" s="46"/>
      <c r="ACF27" s="46"/>
      <c r="ACG27" s="46"/>
      <c r="ACH27" s="46"/>
      <c r="ACI27" s="46"/>
      <c r="ACJ27" s="46"/>
      <c r="ACK27" s="46"/>
      <c r="ACL27" s="46"/>
      <c r="ACM27" s="46"/>
      <c r="ACN27" s="46"/>
      <c r="ACO27" s="46"/>
      <c r="ACP27" s="46"/>
      <c r="ACQ27" s="46"/>
      <c r="ACR27" s="46"/>
      <c r="ACS27" s="46"/>
      <c r="ACT27" s="46"/>
      <c r="ACU27" s="46"/>
      <c r="ACV27" s="46"/>
      <c r="ACW27" s="46"/>
      <c r="ACX27" s="46"/>
      <c r="ACY27" s="46"/>
      <c r="ACZ27" s="46"/>
      <c r="ADA27" s="46"/>
      <c r="ADB27" s="46"/>
      <c r="ADC27" s="46"/>
      <c r="ADD27" s="46"/>
      <c r="ADE27" s="46"/>
      <c r="ADF27" s="46"/>
      <c r="ADG27" s="46"/>
      <c r="ADH27" s="46"/>
      <c r="ADI27" s="46"/>
      <c r="ADJ27" s="46"/>
      <c r="ADK27" s="46"/>
      <c r="ADL27" s="46"/>
      <c r="ADM27" s="46"/>
      <c r="ADN27" s="46"/>
      <c r="ADO27" s="46"/>
      <c r="ADP27" s="46"/>
      <c r="ADQ27" s="46"/>
      <c r="ADR27" s="46"/>
      <c r="ADS27" s="46"/>
      <c r="ADT27" s="46"/>
      <c r="ADU27" s="46"/>
      <c r="ADV27" s="46"/>
      <c r="ADW27" s="46"/>
      <c r="ADX27" s="46"/>
      <c r="ADY27" s="46"/>
      <c r="ADZ27" s="46"/>
      <c r="AEA27" s="46"/>
      <c r="AEB27" s="46"/>
      <c r="AEC27" s="46"/>
      <c r="AED27" s="46"/>
      <c r="AEE27" s="46"/>
      <c r="AEF27" s="46"/>
      <c r="AEG27" s="46"/>
      <c r="AEH27" s="46"/>
      <c r="AEI27" s="46"/>
      <c r="AEJ27" s="46"/>
      <c r="AEK27" s="46"/>
      <c r="AEL27" s="46"/>
      <c r="AEM27" s="46"/>
      <c r="AEN27" s="46"/>
      <c r="AEO27" s="46"/>
      <c r="AEP27" s="46"/>
      <c r="AEQ27" s="46"/>
      <c r="AER27" s="46"/>
      <c r="AES27" s="46"/>
      <c r="AET27" s="46"/>
      <c r="AEU27" s="46"/>
      <c r="AEV27" s="46"/>
      <c r="AEW27" s="46"/>
      <c r="AEX27" s="46"/>
      <c r="AEY27" s="46"/>
      <c r="AEZ27" s="46"/>
      <c r="AFA27" s="46"/>
      <c r="AFB27" s="46"/>
      <c r="AFC27" s="46"/>
      <c r="AFD27" s="46"/>
      <c r="AFE27" s="46"/>
      <c r="AFF27" s="46"/>
      <c r="AFG27" s="46"/>
      <c r="AFH27" s="46"/>
      <c r="AFI27" s="46"/>
      <c r="AFJ27" s="46"/>
      <c r="AFK27" s="46"/>
      <c r="AFL27" s="46"/>
      <c r="AFM27" s="46"/>
      <c r="AFN27" s="46"/>
      <c r="AFO27" s="46"/>
      <c r="AFP27" s="46"/>
      <c r="AFQ27" s="46"/>
      <c r="AFR27" s="46"/>
      <c r="AFS27" s="46"/>
      <c r="AFT27" s="46"/>
      <c r="AFU27" s="46"/>
      <c r="AFV27" s="46"/>
      <c r="AFW27" s="46"/>
      <c r="AFX27" s="46"/>
      <c r="AFY27" s="46"/>
      <c r="AFZ27" s="46"/>
      <c r="AGA27" s="46"/>
      <c r="AGB27" s="46"/>
      <c r="AGC27" s="46"/>
      <c r="AGD27" s="46"/>
      <c r="AGE27" s="46"/>
      <c r="AGF27" s="46"/>
      <c r="AGG27" s="46"/>
      <c r="AGH27" s="46"/>
      <c r="AGI27" s="46"/>
      <c r="AGJ27" s="46"/>
      <c r="AGK27" s="46"/>
      <c r="AGL27" s="46"/>
      <c r="AGM27" s="46"/>
      <c r="AGN27" s="46"/>
      <c r="AGO27" s="46"/>
      <c r="AGP27" s="46"/>
      <c r="AGQ27" s="46"/>
      <c r="AGR27" s="46"/>
      <c r="AGS27" s="46"/>
      <c r="AGT27" s="46"/>
      <c r="AGU27" s="46"/>
      <c r="AGV27" s="46"/>
      <c r="AGW27" s="46"/>
      <c r="AGX27" s="46"/>
      <c r="AGY27" s="46"/>
      <c r="AGZ27" s="46"/>
      <c r="AHA27" s="46"/>
      <c r="AHB27" s="46"/>
      <c r="AHC27" s="46"/>
      <c r="AHD27" s="46"/>
      <c r="AHE27" s="46"/>
      <c r="AHF27" s="46"/>
      <c r="AHG27" s="46"/>
      <c r="AHH27" s="46"/>
      <c r="AHI27" s="46"/>
      <c r="AHJ27" s="46"/>
      <c r="AHK27" s="46"/>
      <c r="AHL27" s="46"/>
      <c r="AHM27" s="46"/>
      <c r="AHN27" s="46"/>
      <c r="AHO27" s="46"/>
      <c r="AHP27" s="46"/>
      <c r="AHQ27" s="46"/>
      <c r="AHR27" s="46"/>
      <c r="AHS27" s="46"/>
      <c r="AHT27" s="46"/>
      <c r="AHU27" s="46"/>
      <c r="AHV27" s="46"/>
      <c r="AHW27" s="46"/>
      <c r="AHX27" s="46"/>
      <c r="AHY27" s="46"/>
      <c r="AHZ27" s="46"/>
      <c r="AIA27" s="46"/>
      <c r="AIB27" s="46"/>
      <c r="AIC27" s="46"/>
      <c r="AID27" s="46"/>
      <c r="AIE27" s="46"/>
      <c r="AIF27" s="46"/>
      <c r="AIG27" s="46"/>
      <c r="AIH27" s="46"/>
      <c r="AII27" s="46"/>
      <c r="AIJ27" s="46"/>
      <c r="AIK27" s="46"/>
      <c r="AIL27" s="46"/>
      <c r="AIM27" s="46"/>
      <c r="AIN27" s="46"/>
      <c r="AIO27" s="46"/>
      <c r="AIP27" s="46"/>
      <c r="AIQ27" s="46"/>
      <c r="AIR27" s="46"/>
      <c r="AIS27" s="46"/>
      <c r="AIT27" s="46"/>
      <c r="AIU27" s="46"/>
      <c r="AIV27" s="46"/>
      <c r="AIW27" s="46"/>
      <c r="AIX27" s="46"/>
      <c r="AIY27" s="46"/>
      <c r="AIZ27" s="46"/>
      <c r="AJA27" s="46"/>
      <c r="AJB27" s="46"/>
      <c r="AJC27" s="46"/>
      <c r="AJD27" s="46"/>
      <c r="AJE27" s="46"/>
      <c r="AJF27" s="46"/>
      <c r="AJG27" s="46"/>
      <c r="AJH27" s="46"/>
      <c r="AJI27" s="46"/>
      <c r="AJJ27" s="46"/>
      <c r="AJK27" s="46"/>
      <c r="AJL27" s="46"/>
      <c r="AJM27" s="46"/>
      <c r="AJN27" s="46"/>
      <c r="AJO27" s="46"/>
      <c r="AJP27" s="46"/>
      <c r="AJQ27" s="46"/>
      <c r="AJR27" s="46"/>
      <c r="AJS27" s="46"/>
      <c r="AJT27" s="46"/>
      <c r="AJU27" s="46"/>
      <c r="AJV27" s="46"/>
      <c r="AJW27" s="46"/>
      <c r="AJX27" s="46"/>
      <c r="AJY27" s="46"/>
      <c r="AJZ27" s="46"/>
      <c r="AKA27" s="46"/>
      <c r="AKB27" s="46"/>
      <c r="AKC27" s="46"/>
      <c r="AKD27" s="46"/>
      <c r="AKE27" s="46"/>
      <c r="AKF27" s="46"/>
      <c r="AKG27" s="46"/>
      <c r="AKH27" s="46"/>
      <c r="AKI27" s="46"/>
      <c r="AKJ27" s="46"/>
      <c r="AKK27" s="46"/>
      <c r="AKL27" s="46"/>
      <c r="AKM27" s="46"/>
      <c r="AKN27" s="46"/>
      <c r="AKO27" s="46"/>
      <c r="AKP27" s="46"/>
      <c r="AKQ27" s="46"/>
      <c r="AKR27" s="46"/>
      <c r="AKS27" s="46"/>
      <c r="AKT27" s="46"/>
      <c r="AKU27" s="46"/>
      <c r="AKV27" s="46"/>
      <c r="AKW27" s="46"/>
      <c r="AKX27" s="46"/>
      <c r="AKY27" s="46"/>
      <c r="AKZ27" s="46"/>
      <c r="ALA27" s="46"/>
      <c r="ALB27" s="46"/>
      <c r="ALC27" s="46"/>
      <c r="ALD27" s="46"/>
      <c r="ALE27" s="46"/>
      <c r="ALF27" s="46"/>
      <c r="ALG27" s="46"/>
      <c r="ALH27" s="46"/>
      <c r="ALI27" s="46"/>
      <c r="ALJ27" s="46"/>
      <c r="ALK27" s="46"/>
      <c r="ALL27" s="46"/>
      <c r="ALM27" s="46"/>
      <c r="ALN27" s="46"/>
      <c r="ALO27" s="46"/>
      <c r="ALP27" s="46"/>
      <c r="ALQ27" s="46"/>
      <c r="ALR27" s="46"/>
      <c r="ALS27" s="46"/>
      <c r="ALT27" s="46"/>
      <c r="ALU27" s="46"/>
      <c r="ALV27" s="46"/>
      <c r="ALW27" s="46"/>
      <c r="ALX27" s="46"/>
      <c r="ALY27" s="46"/>
      <c r="ALZ27" s="46"/>
      <c r="AMA27" s="46"/>
      <c r="AMB27" s="46"/>
      <c r="AMC27" s="46"/>
      <c r="AMD27" s="46"/>
      <c r="AME27" s="46"/>
      <c r="AMF27" s="46"/>
      <c r="AMG27" s="46"/>
      <c r="AMH27" s="46"/>
      <c r="AMI27" s="46"/>
      <c r="AMJ27" s="46"/>
      <c r="AMK27" s="46"/>
      <c r="AML27" s="46"/>
      <c r="AMM27" s="46"/>
      <c r="AMN27" s="46"/>
      <c r="AMO27" s="46"/>
      <c r="AMP27" s="46"/>
      <c r="AMQ27" s="46"/>
      <c r="AMR27" s="46"/>
      <c r="AMS27" s="46"/>
      <c r="AMT27" s="46"/>
      <c r="AMU27" s="46"/>
      <c r="AMV27" s="46"/>
      <c r="AMW27" s="46"/>
      <c r="AMX27" s="46"/>
      <c r="AMY27" s="46"/>
      <c r="AMZ27" s="46"/>
      <c r="ANA27" s="46"/>
      <c r="ANB27" s="46"/>
      <c r="ANC27" s="46"/>
      <c r="AND27" s="46"/>
      <c r="ANE27" s="46"/>
      <c r="ANF27" s="46"/>
      <c r="ANG27" s="46"/>
      <c r="ANH27" s="46"/>
      <c r="ANI27" s="46"/>
      <c r="ANJ27" s="46"/>
      <c r="ANK27" s="46"/>
      <c r="ANL27" s="46"/>
      <c r="ANM27" s="46"/>
      <c r="ANN27" s="46"/>
      <c r="ANO27" s="46"/>
      <c r="ANP27" s="46"/>
      <c r="ANQ27" s="46"/>
      <c r="ANR27" s="46"/>
      <c r="ANS27" s="46"/>
      <c r="ANT27" s="46"/>
      <c r="ANU27" s="46"/>
      <c r="ANV27" s="46"/>
      <c r="ANW27" s="46"/>
      <c r="ANX27" s="46"/>
      <c r="ANY27" s="46"/>
      <c r="ANZ27" s="46"/>
      <c r="AOA27" s="46"/>
      <c r="AOB27" s="46"/>
      <c r="AOC27" s="46"/>
      <c r="AOD27" s="46"/>
      <c r="AOE27" s="46"/>
      <c r="AOF27" s="46"/>
      <c r="AOG27" s="46"/>
      <c r="AOH27" s="46"/>
      <c r="AOI27" s="46"/>
      <c r="AOJ27" s="46"/>
      <c r="AOK27" s="46"/>
      <c r="AOL27" s="46"/>
      <c r="AOM27" s="46"/>
      <c r="AON27" s="46"/>
      <c r="AOO27" s="46"/>
      <c r="AOP27" s="46"/>
      <c r="AOQ27" s="46"/>
      <c r="AOR27" s="46"/>
      <c r="AOS27" s="46"/>
      <c r="AOT27" s="46"/>
      <c r="AOU27" s="46"/>
      <c r="AOV27" s="46"/>
      <c r="AOW27" s="46"/>
      <c r="AOX27" s="46"/>
      <c r="AOY27" s="46"/>
      <c r="AOZ27" s="46"/>
      <c r="APA27" s="46"/>
      <c r="APB27" s="46"/>
      <c r="APC27" s="46"/>
      <c r="APD27" s="46"/>
      <c r="APE27" s="46"/>
      <c r="APF27" s="46"/>
      <c r="APG27" s="46"/>
      <c r="APH27" s="46"/>
      <c r="API27" s="46"/>
      <c r="APJ27" s="46"/>
      <c r="APK27" s="46"/>
      <c r="APL27" s="46"/>
      <c r="APM27" s="46"/>
      <c r="APN27" s="46"/>
      <c r="APO27" s="46"/>
      <c r="APP27" s="46"/>
      <c r="APQ27" s="46"/>
      <c r="APR27" s="46"/>
      <c r="APS27" s="46"/>
      <c r="APT27" s="46"/>
      <c r="APU27" s="46"/>
      <c r="APV27" s="46"/>
      <c r="APW27" s="46"/>
      <c r="APX27" s="46"/>
      <c r="APY27" s="46"/>
      <c r="APZ27" s="46"/>
      <c r="AQA27" s="46"/>
      <c r="AQB27" s="46"/>
      <c r="AQC27" s="46"/>
      <c r="AQD27" s="46"/>
      <c r="AQE27" s="46"/>
      <c r="AQF27" s="46"/>
      <c r="AQG27" s="46"/>
      <c r="AQH27" s="46"/>
      <c r="AQI27" s="46"/>
      <c r="AQJ27" s="46"/>
      <c r="AQK27" s="46"/>
      <c r="AQL27" s="46"/>
      <c r="AQM27" s="46"/>
      <c r="AQN27" s="46"/>
      <c r="AQO27" s="46"/>
      <c r="AQP27" s="46"/>
      <c r="AQQ27" s="46"/>
      <c r="AQR27" s="46"/>
      <c r="AQS27" s="46"/>
      <c r="AQT27" s="46"/>
      <c r="AQU27" s="46"/>
      <c r="AQV27" s="46"/>
      <c r="AQW27" s="46"/>
      <c r="AQX27" s="46"/>
      <c r="AQY27" s="46"/>
      <c r="AQZ27" s="46"/>
      <c r="ARA27" s="46"/>
      <c r="ARB27" s="46"/>
      <c r="ARC27" s="46"/>
      <c r="ARD27" s="46"/>
      <c r="ARE27" s="46"/>
      <c r="ARF27" s="46"/>
      <c r="ARG27" s="46"/>
      <c r="ARH27" s="46"/>
      <c r="ARI27" s="46"/>
      <c r="ARJ27" s="46"/>
      <c r="ARK27" s="46"/>
      <c r="ARL27" s="46"/>
      <c r="ARM27" s="46"/>
      <c r="ARN27" s="46"/>
      <c r="ARO27" s="46"/>
      <c r="ARP27" s="46"/>
      <c r="ARQ27" s="46"/>
      <c r="ARR27" s="46"/>
      <c r="ARS27" s="46"/>
      <c r="ART27" s="46"/>
      <c r="ARU27" s="46"/>
      <c r="ARV27" s="46"/>
      <c r="ARW27" s="46"/>
      <c r="ARX27" s="46"/>
      <c r="ARY27" s="46"/>
      <c r="ARZ27" s="46"/>
      <c r="ASA27" s="46"/>
      <c r="ASB27" s="46"/>
      <c r="ASC27" s="46"/>
      <c r="ASD27" s="46"/>
      <c r="ASE27" s="46"/>
      <c r="ASF27" s="46"/>
      <c r="ASG27" s="46"/>
      <c r="ASH27" s="46"/>
      <c r="ASI27" s="46"/>
      <c r="ASJ27" s="46"/>
      <c r="ASK27" s="46"/>
      <c r="ASL27" s="46"/>
      <c r="ASM27" s="46"/>
      <c r="ASN27" s="46"/>
      <c r="ASO27" s="46"/>
      <c r="ASP27" s="46"/>
      <c r="ASQ27" s="46"/>
      <c r="ASR27" s="46"/>
      <c r="ASS27" s="46"/>
      <c r="AST27" s="46"/>
      <c r="ASU27" s="46"/>
      <c r="ASV27" s="46"/>
      <c r="ASW27" s="46"/>
      <c r="ASX27" s="46"/>
      <c r="ASY27" s="46"/>
      <c r="ASZ27" s="46"/>
      <c r="ATA27" s="46"/>
      <c r="ATB27" s="46"/>
      <c r="ATC27" s="46"/>
      <c r="ATD27" s="46"/>
      <c r="ATE27" s="46"/>
      <c r="ATF27" s="46"/>
      <c r="ATG27" s="46"/>
      <c r="ATH27" s="46"/>
      <c r="ATI27" s="46"/>
      <c r="ATJ27" s="46"/>
      <c r="ATK27" s="46"/>
      <c r="ATL27" s="46"/>
      <c r="ATM27" s="46"/>
      <c r="ATN27" s="46"/>
      <c r="ATO27" s="46"/>
      <c r="ATP27" s="46"/>
      <c r="ATQ27" s="46"/>
      <c r="ATR27" s="46"/>
      <c r="ATS27" s="46"/>
      <c r="ATT27" s="46"/>
      <c r="ATU27" s="46"/>
      <c r="ATV27" s="46"/>
      <c r="ATW27" s="46"/>
      <c r="ATX27" s="46"/>
      <c r="ATY27" s="46"/>
      <c r="ATZ27" s="46"/>
      <c r="AUA27" s="46"/>
      <c r="AUB27" s="46"/>
      <c r="AUC27" s="46"/>
      <c r="AUD27" s="46"/>
      <c r="AUE27" s="46"/>
      <c r="AUF27" s="46"/>
      <c r="AUG27" s="46"/>
      <c r="AUH27" s="46"/>
      <c r="AUI27" s="46"/>
      <c r="AUJ27" s="46"/>
      <c r="AUK27" s="46"/>
      <c r="AUL27" s="46"/>
      <c r="AUM27" s="46"/>
      <c r="AUN27" s="46"/>
      <c r="AUO27" s="46"/>
      <c r="AUP27" s="46"/>
      <c r="AUQ27" s="46"/>
      <c r="AUR27" s="46"/>
      <c r="AUS27" s="46"/>
      <c r="AUT27" s="46"/>
      <c r="AUU27" s="46"/>
      <c r="AUV27" s="46"/>
      <c r="AUW27" s="46"/>
      <c r="AUX27" s="46"/>
      <c r="AUY27" s="46"/>
      <c r="AUZ27" s="46"/>
      <c r="AVA27" s="46"/>
      <c r="AVB27" s="46"/>
      <c r="AVC27" s="46"/>
      <c r="AVD27" s="46"/>
      <c r="AVE27" s="46"/>
      <c r="AVF27" s="46"/>
      <c r="AVG27" s="46"/>
      <c r="AVH27" s="46"/>
      <c r="AVI27" s="46"/>
      <c r="AVJ27" s="46"/>
      <c r="AVK27" s="46"/>
      <c r="AVL27" s="46"/>
      <c r="AVM27" s="46"/>
      <c r="AVN27" s="46"/>
      <c r="AVO27" s="46"/>
      <c r="AVP27" s="46"/>
      <c r="AVQ27" s="46"/>
      <c r="AVR27" s="46"/>
      <c r="AVS27" s="46"/>
      <c r="AVT27" s="46"/>
      <c r="AVU27" s="46"/>
      <c r="AVV27" s="46"/>
      <c r="AVW27" s="46"/>
      <c r="AVX27" s="46"/>
      <c r="AVY27" s="46"/>
      <c r="AVZ27" s="46"/>
      <c r="AWA27" s="46"/>
      <c r="AWB27" s="46"/>
      <c r="AWC27" s="46"/>
      <c r="AWD27" s="46"/>
      <c r="AWE27" s="46"/>
      <c r="AWF27" s="46"/>
      <c r="AWG27" s="46"/>
      <c r="AWH27" s="46"/>
      <c r="AWI27" s="46"/>
      <c r="AWJ27" s="46"/>
      <c r="AWK27" s="46"/>
      <c r="AWL27" s="46"/>
      <c r="AWM27" s="46"/>
      <c r="AWN27" s="46"/>
      <c r="AWO27" s="46"/>
      <c r="AWP27" s="46"/>
      <c r="AWQ27" s="46"/>
      <c r="AWR27" s="46"/>
      <c r="AWS27" s="46"/>
      <c r="AWT27" s="46"/>
      <c r="AWU27" s="46"/>
      <c r="AWV27" s="46"/>
      <c r="AWW27" s="46"/>
      <c r="AWX27" s="46"/>
      <c r="AWY27" s="46"/>
      <c r="AWZ27" s="46"/>
      <c r="AXA27" s="46"/>
      <c r="AXB27" s="46"/>
      <c r="AXC27" s="46"/>
      <c r="AXD27" s="46"/>
      <c r="AXE27" s="46"/>
      <c r="AXF27" s="46"/>
      <c r="AXG27" s="46"/>
      <c r="AXH27" s="46"/>
      <c r="AXI27" s="46"/>
      <c r="AXJ27" s="46"/>
      <c r="AXK27" s="46"/>
      <c r="AXL27" s="46"/>
      <c r="AXM27" s="46"/>
      <c r="AXN27" s="46"/>
      <c r="AXO27" s="46"/>
      <c r="AXP27" s="46"/>
      <c r="AXQ27" s="46"/>
      <c r="AXR27" s="46"/>
      <c r="AXS27" s="46"/>
      <c r="AXT27" s="46"/>
      <c r="AXU27" s="46"/>
      <c r="AXV27" s="46"/>
      <c r="AXW27" s="46"/>
      <c r="AXX27" s="46"/>
      <c r="AXY27" s="46"/>
      <c r="AXZ27" s="46"/>
      <c r="AYA27" s="46"/>
      <c r="AYB27" s="46"/>
      <c r="AYC27" s="46"/>
      <c r="AYD27" s="46"/>
      <c r="AYE27" s="46"/>
      <c r="AYF27" s="46"/>
      <c r="AYG27" s="46"/>
      <c r="AYH27" s="46"/>
      <c r="AYI27" s="46"/>
      <c r="AYJ27" s="46"/>
      <c r="AYK27" s="46"/>
      <c r="AYL27" s="46"/>
      <c r="AYM27" s="46"/>
      <c r="AYN27" s="46"/>
      <c r="AYO27" s="46"/>
      <c r="AYP27" s="46"/>
      <c r="AYQ27" s="46"/>
      <c r="AYR27" s="46"/>
      <c r="AYS27" s="46"/>
      <c r="AYT27" s="46"/>
      <c r="AYU27" s="46"/>
      <c r="AYV27" s="46"/>
      <c r="AYW27" s="46"/>
      <c r="AYX27" s="46"/>
      <c r="AYY27" s="46"/>
      <c r="AYZ27" s="46"/>
      <c r="AZA27" s="46"/>
      <c r="AZB27" s="46"/>
      <c r="AZC27" s="46"/>
      <c r="AZD27" s="46"/>
      <c r="AZE27" s="46"/>
      <c r="AZF27" s="46"/>
      <c r="AZG27" s="46"/>
      <c r="AZH27" s="46"/>
      <c r="AZI27" s="46"/>
      <c r="AZJ27" s="46"/>
      <c r="AZK27" s="46"/>
      <c r="AZL27" s="46"/>
      <c r="AZM27" s="46"/>
      <c r="AZN27" s="46"/>
      <c r="AZO27" s="46"/>
      <c r="AZP27" s="46"/>
      <c r="AZQ27" s="46"/>
      <c r="AZR27" s="46"/>
      <c r="AZS27" s="46"/>
      <c r="AZT27" s="46"/>
      <c r="AZU27" s="46"/>
      <c r="AZV27" s="46"/>
      <c r="AZW27" s="46"/>
      <c r="AZX27" s="46"/>
      <c r="AZY27" s="46"/>
      <c r="AZZ27" s="46"/>
      <c r="BAA27" s="46"/>
      <c r="BAB27" s="46"/>
      <c r="BAC27" s="46"/>
      <c r="BAD27" s="46"/>
      <c r="BAE27" s="46"/>
      <c r="BAF27" s="46"/>
      <c r="BAG27" s="46"/>
      <c r="BAH27" s="46"/>
      <c r="BAI27" s="46"/>
      <c r="BAJ27" s="46"/>
      <c r="BAK27" s="46"/>
      <c r="BAL27" s="46"/>
      <c r="BAM27" s="46"/>
      <c r="BAN27" s="46"/>
      <c r="BAO27" s="46"/>
      <c r="BAP27" s="46"/>
      <c r="BAQ27" s="46"/>
      <c r="BAR27" s="46"/>
      <c r="BAS27" s="46"/>
      <c r="BAT27" s="46"/>
      <c r="BAU27" s="46"/>
      <c r="BAV27" s="46"/>
      <c r="BAW27" s="46"/>
      <c r="BAX27" s="46"/>
      <c r="BAY27" s="46"/>
      <c r="BAZ27" s="46"/>
      <c r="BBA27" s="46"/>
      <c r="BBB27" s="46"/>
      <c r="BBC27" s="46"/>
      <c r="BBD27" s="46"/>
      <c r="BBE27" s="46"/>
      <c r="BBF27" s="46"/>
      <c r="BBG27" s="46"/>
      <c r="BBH27" s="46"/>
      <c r="BBI27" s="46"/>
      <c r="BBJ27" s="46"/>
      <c r="BBK27" s="46"/>
      <c r="BBL27" s="46"/>
      <c r="BBM27" s="46"/>
      <c r="BBN27" s="46"/>
      <c r="BBO27" s="46"/>
      <c r="BBP27" s="46"/>
      <c r="BBQ27" s="46"/>
      <c r="BBR27" s="46"/>
      <c r="BBS27" s="46"/>
      <c r="BBT27" s="46"/>
      <c r="BBU27" s="46"/>
      <c r="BBV27" s="46"/>
      <c r="BBW27" s="46"/>
      <c r="BBX27" s="46"/>
      <c r="BBY27" s="46"/>
      <c r="BBZ27" s="46"/>
      <c r="BCA27" s="46"/>
      <c r="BCB27" s="46"/>
      <c r="BCC27" s="46"/>
      <c r="BCD27" s="46"/>
      <c r="BCE27" s="46"/>
      <c r="BCF27" s="46"/>
      <c r="BCG27" s="46"/>
      <c r="BCH27" s="46"/>
      <c r="BCI27" s="46"/>
      <c r="BCJ27" s="46"/>
      <c r="BCK27" s="46"/>
      <c r="BCL27" s="46"/>
      <c r="BCM27" s="46"/>
      <c r="BCN27" s="46"/>
      <c r="BCO27" s="46"/>
      <c r="BCP27" s="46"/>
      <c r="BCQ27" s="46"/>
      <c r="BCR27" s="46"/>
      <c r="BCS27" s="46"/>
      <c r="BCT27" s="46"/>
      <c r="BCU27" s="46"/>
      <c r="BCV27" s="46"/>
      <c r="BCW27" s="46"/>
      <c r="BCX27" s="46"/>
      <c r="BCY27" s="46"/>
      <c r="BCZ27" s="46"/>
      <c r="BDA27" s="46"/>
      <c r="BDB27" s="46"/>
      <c r="BDC27" s="46"/>
      <c r="BDD27" s="46"/>
      <c r="BDE27" s="46"/>
      <c r="BDF27" s="46"/>
      <c r="BDG27" s="46"/>
      <c r="BDH27" s="46"/>
      <c r="BDI27" s="46"/>
      <c r="BDJ27" s="46"/>
      <c r="BDK27" s="46"/>
      <c r="BDL27" s="46"/>
      <c r="BDM27" s="46"/>
      <c r="BDN27" s="46"/>
      <c r="BDO27" s="46"/>
      <c r="BDP27" s="46"/>
      <c r="BDQ27" s="46"/>
      <c r="BDR27" s="46"/>
      <c r="BDS27" s="46"/>
      <c r="BDT27" s="46"/>
      <c r="BDU27" s="46"/>
      <c r="BDV27" s="46"/>
      <c r="BDW27" s="46"/>
      <c r="BDX27" s="46"/>
      <c r="BDY27" s="46"/>
      <c r="BDZ27" s="46"/>
      <c r="BEA27" s="46"/>
      <c r="BEB27" s="46"/>
      <c r="BEC27" s="46"/>
      <c r="BED27" s="46"/>
      <c r="BEE27" s="46"/>
      <c r="BEF27" s="46"/>
      <c r="BEG27" s="46"/>
      <c r="BEH27" s="46"/>
      <c r="BEI27" s="46"/>
      <c r="BEJ27" s="46"/>
      <c r="BEK27" s="46"/>
      <c r="BEL27" s="46"/>
      <c r="BEM27" s="46"/>
      <c r="BEN27" s="46"/>
      <c r="BEO27" s="46"/>
      <c r="BEP27" s="46"/>
      <c r="BEQ27" s="46"/>
      <c r="BER27" s="46"/>
      <c r="BES27" s="46"/>
      <c r="BET27" s="46"/>
      <c r="BEU27" s="46"/>
      <c r="BEV27" s="46"/>
      <c r="BEW27" s="46"/>
      <c r="BEX27" s="46"/>
      <c r="BEY27" s="46"/>
      <c r="BEZ27" s="46"/>
      <c r="BFA27" s="46"/>
      <c r="BFB27" s="46"/>
      <c r="BFC27" s="46"/>
      <c r="BFD27" s="46"/>
      <c r="BFE27" s="46"/>
      <c r="BFF27" s="46"/>
      <c r="BFG27" s="46"/>
      <c r="BFH27" s="46"/>
      <c r="BFI27" s="46"/>
      <c r="BFJ27" s="46"/>
      <c r="BFK27" s="46"/>
      <c r="BFL27" s="46"/>
      <c r="BFM27" s="46"/>
      <c r="BFN27" s="46"/>
      <c r="BFO27" s="46"/>
      <c r="BFP27" s="46"/>
      <c r="BFQ27" s="46"/>
      <c r="BFR27" s="46"/>
      <c r="BFS27" s="46"/>
      <c r="BFT27" s="46"/>
      <c r="BFU27" s="46"/>
      <c r="BFV27" s="46"/>
      <c r="BFW27" s="46"/>
      <c r="BFX27" s="46"/>
      <c r="BFY27" s="46"/>
      <c r="BFZ27" s="46"/>
      <c r="BGA27" s="46"/>
      <c r="BGB27" s="46"/>
      <c r="BGC27" s="46"/>
      <c r="BGD27" s="46"/>
      <c r="BGE27" s="46"/>
      <c r="BGF27" s="46"/>
      <c r="BGG27" s="46"/>
      <c r="BGH27" s="46"/>
      <c r="BGI27" s="46"/>
      <c r="BGJ27" s="46"/>
      <c r="BGK27" s="46"/>
      <c r="BGL27" s="46"/>
      <c r="BGM27" s="46"/>
      <c r="BGN27" s="46"/>
      <c r="BGO27" s="46"/>
      <c r="BGP27" s="46"/>
      <c r="BGQ27" s="46"/>
      <c r="BGR27" s="46"/>
      <c r="BGS27" s="46"/>
      <c r="BGT27" s="46"/>
      <c r="BGU27" s="46"/>
      <c r="BGV27" s="46"/>
      <c r="BGW27" s="46"/>
      <c r="BGX27" s="46"/>
      <c r="BGY27" s="46"/>
      <c r="BGZ27" s="46"/>
      <c r="BHA27" s="46"/>
      <c r="BHB27" s="46"/>
      <c r="BHC27" s="46"/>
      <c r="BHD27" s="46"/>
      <c r="BHE27" s="46"/>
      <c r="BHF27" s="46"/>
      <c r="BHG27" s="46"/>
      <c r="BHH27" s="46"/>
      <c r="BHI27" s="46"/>
      <c r="BHJ27" s="46"/>
      <c r="BHK27" s="46"/>
      <c r="BHL27" s="46"/>
      <c r="BHM27" s="46"/>
      <c r="BHN27" s="46"/>
      <c r="BHO27" s="46"/>
      <c r="BHP27" s="46"/>
      <c r="BHQ27" s="46"/>
      <c r="BHR27" s="46"/>
      <c r="BHS27" s="46"/>
      <c r="BHT27" s="46"/>
      <c r="BHU27" s="46"/>
      <c r="BHV27" s="46"/>
      <c r="BHW27" s="46"/>
      <c r="BHX27" s="46"/>
      <c r="BHY27" s="46"/>
      <c r="BHZ27" s="46"/>
      <c r="BIA27" s="46"/>
      <c r="BIB27" s="46"/>
      <c r="BIC27" s="46"/>
      <c r="BID27" s="46"/>
      <c r="BIE27" s="46"/>
      <c r="BIF27" s="46"/>
      <c r="BIG27" s="46"/>
      <c r="BIH27" s="46"/>
      <c r="BII27" s="46"/>
      <c r="BIJ27" s="46"/>
      <c r="BIK27" s="46"/>
      <c r="BIL27" s="46"/>
      <c r="BIM27" s="46"/>
      <c r="BIN27" s="46"/>
      <c r="BIO27" s="46"/>
      <c r="BIP27" s="46"/>
      <c r="BIQ27" s="46"/>
      <c r="BIR27" s="46"/>
      <c r="BIS27" s="46"/>
      <c r="BIT27" s="46"/>
      <c r="BIU27" s="46"/>
      <c r="BIV27" s="46"/>
      <c r="BIW27" s="46"/>
      <c r="BIX27" s="46"/>
      <c r="BIY27" s="46"/>
      <c r="BIZ27" s="46"/>
      <c r="BJA27" s="46"/>
      <c r="BJB27" s="46"/>
      <c r="BJC27" s="46"/>
      <c r="BJD27" s="46"/>
      <c r="BJE27" s="46"/>
      <c r="BJF27" s="46"/>
      <c r="BJG27" s="46"/>
      <c r="BJH27" s="46"/>
      <c r="BJI27" s="46"/>
      <c r="BJJ27" s="46"/>
      <c r="BJK27" s="46"/>
      <c r="BJL27" s="46"/>
      <c r="BJM27" s="46"/>
      <c r="BJN27" s="46"/>
      <c r="BJO27" s="46"/>
      <c r="BJP27" s="46"/>
      <c r="BJQ27" s="46"/>
      <c r="BJR27" s="46"/>
      <c r="BJS27" s="46"/>
      <c r="BJT27" s="46"/>
      <c r="BJU27" s="46"/>
      <c r="BJV27" s="46"/>
      <c r="BJW27" s="46"/>
      <c r="BJX27" s="46"/>
      <c r="BJY27" s="46"/>
      <c r="BJZ27" s="46"/>
      <c r="BKA27" s="46"/>
      <c r="BKB27" s="46"/>
      <c r="BKC27" s="46"/>
      <c r="BKD27" s="46"/>
      <c r="BKE27" s="46"/>
      <c r="BKF27" s="46"/>
      <c r="BKG27" s="46"/>
      <c r="BKH27" s="46"/>
      <c r="BKI27" s="46"/>
      <c r="BKJ27" s="46"/>
      <c r="BKK27" s="46"/>
      <c r="BKL27" s="46"/>
      <c r="BKM27" s="46"/>
      <c r="BKN27" s="46"/>
      <c r="BKO27" s="46"/>
      <c r="BKP27" s="46"/>
      <c r="BKQ27" s="46"/>
      <c r="BKR27" s="46"/>
      <c r="BKS27" s="46"/>
      <c r="BKT27" s="46"/>
      <c r="BKU27" s="46"/>
      <c r="BKV27" s="46"/>
      <c r="BKW27" s="46"/>
      <c r="BKX27" s="46"/>
      <c r="BKY27" s="46"/>
      <c r="BKZ27" s="46"/>
      <c r="BLA27" s="46"/>
      <c r="BLB27" s="46"/>
      <c r="BLC27" s="46"/>
      <c r="BLD27" s="46"/>
      <c r="BLE27" s="46"/>
      <c r="BLF27" s="46"/>
      <c r="BLG27" s="46"/>
      <c r="BLH27" s="46"/>
      <c r="BLI27" s="46"/>
      <c r="BLJ27" s="46"/>
      <c r="BLK27" s="46"/>
      <c r="BLL27" s="46"/>
      <c r="BLM27" s="46"/>
      <c r="BLN27" s="46"/>
      <c r="BLO27" s="46"/>
      <c r="BLP27" s="46"/>
      <c r="BLQ27" s="46"/>
      <c r="BLR27" s="46"/>
      <c r="BLS27" s="46"/>
      <c r="BLT27" s="46"/>
      <c r="BLU27" s="46"/>
      <c r="BLV27" s="46"/>
      <c r="BLW27" s="46"/>
      <c r="BLX27" s="46"/>
      <c r="BLY27" s="46"/>
      <c r="BLZ27" s="46"/>
      <c r="BMA27" s="46"/>
      <c r="BMB27" s="46"/>
      <c r="BMC27" s="46"/>
      <c r="BMD27" s="46"/>
      <c r="BME27" s="46"/>
      <c r="BMF27" s="46"/>
      <c r="BMG27" s="46"/>
      <c r="BMH27" s="46"/>
      <c r="BMI27" s="46"/>
      <c r="BMJ27" s="46"/>
      <c r="BMK27" s="46"/>
      <c r="BML27" s="46"/>
      <c r="BMM27" s="46"/>
      <c r="BMN27" s="46"/>
      <c r="BMO27" s="46"/>
      <c r="BMP27" s="46"/>
      <c r="BMQ27" s="46"/>
      <c r="BMR27" s="46"/>
      <c r="BMS27" s="46"/>
      <c r="BMT27" s="46"/>
      <c r="BMU27" s="46"/>
      <c r="BMV27" s="46"/>
      <c r="BMW27" s="46"/>
      <c r="BMX27" s="46"/>
      <c r="BMY27" s="46"/>
      <c r="BMZ27" s="46"/>
      <c r="BNA27" s="46"/>
      <c r="BNB27" s="46"/>
      <c r="BNC27" s="46"/>
      <c r="BND27" s="46"/>
      <c r="BNE27" s="46"/>
      <c r="BNF27" s="46"/>
      <c r="BNG27" s="46"/>
      <c r="BNH27" s="46"/>
      <c r="BNI27" s="46"/>
      <c r="BNJ27" s="46"/>
      <c r="BNK27" s="46"/>
      <c r="BNL27" s="46"/>
      <c r="BNM27" s="46"/>
      <c r="BNN27" s="46"/>
      <c r="BNO27" s="46"/>
      <c r="BNP27" s="46"/>
      <c r="BNQ27" s="46"/>
      <c r="BNR27" s="46"/>
      <c r="BNS27" s="46"/>
      <c r="BNT27" s="46"/>
      <c r="BNU27" s="46"/>
      <c r="BNV27" s="46"/>
      <c r="BNW27" s="46"/>
      <c r="BNX27" s="46"/>
      <c r="BNY27" s="46"/>
      <c r="BNZ27" s="46"/>
      <c r="BOA27" s="46"/>
      <c r="BOB27" s="46"/>
      <c r="BOC27" s="46"/>
      <c r="BOD27" s="46"/>
      <c r="BOE27" s="46"/>
      <c r="BOF27" s="46"/>
      <c r="BOG27" s="46"/>
      <c r="BOH27" s="46"/>
      <c r="BOI27" s="46"/>
      <c r="BOJ27" s="46"/>
      <c r="BOK27" s="46"/>
      <c r="BOL27" s="46"/>
      <c r="BOM27" s="46"/>
      <c r="BON27" s="46"/>
      <c r="BOO27" s="46"/>
      <c r="BOP27" s="46"/>
      <c r="BOQ27" s="46"/>
      <c r="BOR27" s="46"/>
      <c r="BOS27" s="46"/>
      <c r="BOT27" s="46"/>
      <c r="BOU27" s="46"/>
      <c r="BOV27" s="46"/>
      <c r="BOW27" s="46"/>
      <c r="BOX27" s="46"/>
      <c r="BOY27" s="46"/>
      <c r="BOZ27" s="46"/>
      <c r="BPA27" s="46"/>
      <c r="BPB27" s="46"/>
      <c r="BPC27" s="46"/>
      <c r="BPD27" s="46"/>
      <c r="BPE27" s="46"/>
      <c r="BPF27" s="46"/>
      <c r="BPG27" s="46"/>
      <c r="BPH27" s="46"/>
      <c r="BPI27" s="46"/>
      <c r="BPJ27" s="46"/>
      <c r="BPK27" s="46"/>
      <c r="BPL27" s="46"/>
      <c r="BPM27" s="46"/>
      <c r="BPN27" s="46"/>
      <c r="BPO27" s="46"/>
      <c r="BPP27" s="46"/>
      <c r="BPQ27" s="46"/>
      <c r="BPR27" s="46"/>
      <c r="BPS27" s="46"/>
      <c r="BPT27" s="46"/>
      <c r="BPU27" s="46"/>
      <c r="BPV27" s="46"/>
      <c r="BPW27" s="46"/>
      <c r="BPX27" s="46"/>
      <c r="BPY27" s="46"/>
      <c r="BPZ27" s="46"/>
      <c r="BQA27" s="46"/>
      <c r="BQB27" s="46"/>
      <c r="BQC27" s="46"/>
      <c r="BQD27" s="46"/>
      <c r="BQE27" s="46"/>
      <c r="BQF27" s="46"/>
      <c r="BQG27" s="46"/>
      <c r="BQH27" s="46"/>
      <c r="BQI27" s="46"/>
      <c r="BQJ27" s="46"/>
      <c r="BQK27" s="46"/>
      <c r="BQL27" s="46"/>
      <c r="BQM27" s="46"/>
      <c r="BQN27" s="46"/>
      <c r="BQO27" s="46"/>
      <c r="BQP27" s="46"/>
      <c r="BQQ27" s="46"/>
      <c r="BQR27" s="46"/>
      <c r="BQS27" s="46"/>
      <c r="BQT27" s="46"/>
      <c r="BQU27" s="46"/>
      <c r="BQV27" s="46"/>
      <c r="BQW27" s="46"/>
      <c r="BQX27" s="46"/>
      <c r="BQY27" s="46"/>
      <c r="BQZ27" s="46"/>
      <c r="BRA27" s="46"/>
      <c r="BRB27" s="46"/>
      <c r="BRC27" s="46"/>
      <c r="BRD27" s="46"/>
      <c r="BRE27" s="46"/>
      <c r="BRF27" s="46"/>
      <c r="BRG27" s="46"/>
      <c r="BRH27" s="46"/>
      <c r="BRI27" s="46"/>
      <c r="BRJ27" s="46"/>
      <c r="BRK27" s="46"/>
      <c r="BRL27" s="46"/>
      <c r="BRM27" s="46"/>
      <c r="BRN27" s="46"/>
      <c r="BRO27" s="46"/>
      <c r="BRP27" s="46"/>
      <c r="BRQ27" s="46"/>
      <c r="BRR27" s="46"/>
      <c r="BRS27" s="46"/>
      <c r="BRT27" s="46"/>
      <c r="BRU27" s="46"/>
      <c r="BRV27" s="46"/>
      <c r="BRW27" s="46"/>
      <c r="BRX27" s="46"/>
      <c r="BRY27" s="46"/>
      <c r="BRZ27" s="46"/>
      <c r="BSA27" s="46"/>
      <c r="BSB27" s="46"/>
      <c r="BSC27" s="46"/>
      <c r="BSD27" s="46"/>
      <c r="BSE27" s="46"/>
      <c r="BSF27" s="46"/>
      <c r="BSG27" s="46"/>
      <c r="BSH27" s="46"/>
      <c r="BSI27" s="46"/>
      <c r="BSJ27" s="46"/>
      <c r="BSK27" s="46"/>
      <c r="BSL27" s="46"/>
      <c r="BSM27" s="46"/>
      <c r="BSN27" s="46"/>
      <c r="BSO27" s="46"/>
      <c r="BSP27" s="46"/>
      <c r="BSQ27" s="46"/>
      <c r="BSR27" s="46"/>
      <c r="BSS27" s="46"/>
      <c r="BST27" s="46"/>
      <c r="BSU27" s="46"/>
      <c r="BSV27" s="46"/>
      <c r="BSW27" s="46"/>
      <c r="BSX27" s="46"/>
      <c r="BSY27" s="46"/>
      <c r="BSZ27" s="46"/>
      <c r="BTA27" s="46"/>
      <c r="BTB27" s="46"/>
      <c r="BTC27" s="46"/>
      <c r="BTD27" s="46"/>
      <c r="BTE27" s="46"/>
      <c r="BTF27" s="46"/>
      <c r="BTG27" s="46"/>
      <c r="BTH27" s="46"/>
      <c r="BTI27" s="46"/>
      <c r="BTJ27" s="46"/>
      <c r="BTK27" s="46"/>
      <c r="BTL27" s="46"/>
      <c r="BTM27" s="46"/>
      <c r="BTN27" s="46"/>
      <c r="BTO27" s="46"/>
      <c r="BTP27" s="46"/>
      <c r="BTQ27" s="46"/>
      <c r="BTR27" s="46"/>
      <c r="BTS27" s="46"/>
      <c r="BTT27" s="46"/>
      <c r="BTU27" s="46"/>
      <c r="BTV27" s="46"/>
      <c r="BTW27" s="46"/>
      <c r="BTX27" s="46"/>
      <c r="BTY27" s="46"/>
      <c r="BTZ27" s="46"/>
      <c r="BUA27" s="46"/>
      <c r="BUB27" s="46"/>
      <c r="BUC27" s="46"/>
      <c r="BUD27" s="46"/>
      <c r="BUE27" s="46"/>
      <c r="BUF27" s="46"/>
      <c r="BUG27" s="46"/>
      <c r="BUH27" s="46"/>
      <c r="BUI27" s="46"/>
      <c r="BUJ27" s="46"/>
      <c r="BUK27" s="46"/>
      <c r="BUL27" s="46"/>
      <c r="BUM27" s="46"/>
      <c r="BUN27" s="46"/>
      <c r="BUO27" s="46"/>
      <c r="BUP27" s="46"/>
      <c r="BUQ27" s="46"/>
      <c r="BUR27" s="46"/>
      <c r="BUS27" s="46"/>
      <c r="BUT27" s="46"/>
      <c r="BUU27" s="46"/>
      <c r="BUV27" s="46"/>
      <c r="BUW27" s="46"/>
      <c r="BUX27" s="46"/>
      <c r="BUY27" s="46"/>
      <c r="BUZ27" s="46"/>
      <c r="BVA27" s="46"/>
      <c r="BVB27" s="46"/>
      <c r="BVC27" s="46"/>
      <c r="BVD27" s="46"/>
      <c r="BVE27" s="46"/>
      <c r="BVF27" s="46"/>
      <c r="BVG27" s="46"/>
      <c r="BVH27" s="46"/>
      <c r="BVI27" s="46"/>
      <c r="BVJ27" s="46"/>
      <c r="BVK27" s="46"/>
      <c r="BVL27" s="46"/>
      <c r="BVM27" s="46"/>
      <c r="BVN27" s="46"/>
      <c r="BVO27" s="46"/>
      <c r="BVP27" s="46"/>
      <c r="BVQ27" s="46"/>
      <c r="BVR27" s="46"/>
      <c r="BVS27" s="46"/>
      <c r="BVT27" s="46"/>
      <c r="BVU27" s="46"/>
      <c r="BVV27" s="46"/>
      <c r="BVW27" s="46"/>
      <c r="BVX27" s="46"/>
      <c r="BVY27" s="46"/>
      <c r="BVZ27" s="46"/>
      <c r="BWA27" s="46"/>
      <c r="BWB27" s="46"/>
      <c r="BWC27" s="46"/>
      <c r="BWD27" s="46"/>
      <c r="BWE27" s="46"/>
      <c r="BWF27" s="46"/>
      <c r="BWG27" s="46"/>
      <c r="BWH27" s="46"/>
      <c r="BWI27" s="46"/>
      <c r="BWJ27" s="46"/>
      <c r="BWK27" s="46"/>
      <c r="BWL27" s="46"/>
      <c r="BWM27" s="46"/>
      <c r="BWN27" s="46"/>
      <c r="BWO27" s="46"/>
      <c r="BWP27" s="46"/>
      <c r="BWQ27" s="46"/>
      <c r="BWR27" s="46"/>
      <c r="BWS27" s="46"/>
      <c r="BWT27" s="46"/>
      <c r="BWU27" s="46"/>
      <c r="BWV27" s="46"/>
      <c r="BWW27" s="46"/>
      <c r="BWX27" s="46"/>
      <c r="BWY27" s="46"/>
      <c r="BWZ27" s="46"/>
      <c r="BXA27" s="46"/>
      <c r="BXB27" s="46"/>
      <c r="BXC27" s="46"/>
      <c r="BXD27" s="46"/>
      <c r="BXE27" s="46"/>
      <c r="BXF27" s="46"/>
      <c r="BXG27" s="46"/>
      <c r="BXH27" s="46"/>
      <c r="BXI27" s="46"/>
      <c r="BXJ27" s="46"/>
      <c r="BXK27" s="46"/>
      <c r="BXL27" s="46"/>
      <c r="BXM27" s="46"/>
      <c r="BXN27" s="46"/>
      <c r="BXO27" s="46"/>
      <c r="BXP27" s="46"/>
      <c r="BXQ27" s="46"/>
      <c r="BXR27" s="46"/>
      <c r="BXS27" s="46"/>
      <c r="BXT27" s="46"/>
      <c r="BXU27" s="46"/>
      <c r="BXV27" s="46"/>
      <c r="BXW27" s="46"/>
      <c r="BXX27" s="46"/>
      <c r="BXY27" s="46"/>
      <c r="BXZ27" s="46"/>
      <c r="BYA27" s="46"/>
      <c r="BYB27" s="46"/>
      <c r="BYC27" s="46"/>
      <c r="BYD27" s="46"/>
      <c r="BYE27" s="46"/>
      <c r="BYF27" s="46"/>
      <c r="BYG27" s="46"/>
      <c r="BYH27" s="46"/>
      <c r="BYI27" s="46"/>
      <c r="BYJ27" s="46"/>
      <c r="BYK27" s="46"/>
      <c r="BYL27" s="46"/>
      <c r="BYM27" s="46"/>
      <c r="BYN27" s="46"/>
      <c r="BYO27" s="46"/>
      <c r="BYP27" s="46"/>
      <c r="BYQ27" s="46"/>
      <c r="BYR27" s="46"/>
      <c r="BYS27" s="46"/>
      <c r="BYT27" s="46"/>
      <c r="BYU27" s="46"/>
      <c r="BYV27" s="46"/>
      <c r="BYW27" s="46"/>
      <c r="BYX27" s="46"/>
      <c r="BYY27" s="46"/>
      <c r="BYZ27" s="46"/>
      <c r="BZA27" s="46"/>
      <c r="BZB27" s="46"/>
      <c r="BZC27" s="46"/>
      <c r="BZD27" s="46"/>
      <c r="BZE27" s="46"/>
      <c r="BZF27" s="46"/>
      <c r="BZG27" s="46"/>
      <c r="BZH27" s="46"/>
      <c r="BZI27" s="46"/>
      <c r="BZJ27" s="46"/>
      <c r="BZK27" s="46"/>
      <c r="BZL27" s="46"/>
      <c r="BZM27" s="46"/>
      <c r="BZN27" s="46"/>
      <c r="BZO27" s="46"/>
      <c r="BZP27" s="46"/>
      <c r="BZQ27" s="46"/>
      <c r="BZR27" s="46"/>
      <c r="BZS27" s="46"/>
      <c r="BZT27" s="46"/>
      <c r="BZU27" s="46"/>
      <c r="BZV27" s="46"/>
      <c r="BZW27" s="46"/>
      <c r="BZX27" s="46"/>
      <c r="BZY27" s="46"/>
      <c r="BZZ27" s="46"/>
      <c r="CAA27" s="46"/>
      <c r="CAB27" s="46"/>
      <c r="CAC27" s="46"/>
      <c r="CAD27" s="46"/>
      <c r="CAE27" s="46"/>
      <c r="CAF27" s="46"/>
      <c r="CAG27" s="46"/>
      <c r="CAH27" s="46"/>
      <c r="CAI27" s="46"/>
      <c r="CAJ27" s="46"/>
      <c r="CAK27" s="46"/>
      <c r="CAL27" s="46"/>
      <c r="CAM27" s="46"/>
      <c r="CAN27" s="46"/>
      <c r="CAO27" s="46"/>
      <c r="CAP27" s="46"/>
      <c r="CAQ27" s="46"/>
      <c r="CAR27" s="46"/>
      <c r="CAS27" s="46"/>
      <c r="CAT27" s="46"/>
      <c r="CAU27" s="46"/>
      <c r="CAV27" s="46"/>
      <c r="CAW27" s="46"/>
      <c r="CAX27" s="46"/>
      <c r="CAY27" s="46"/>
      <c r="CAZ27" s="46"/>
      <c r="CBA27" s="46"/>
      <c r="CBB27" s="46"/>
      <c r="CBC27" s="46"/>
      <c r="CBD27" s="46"/>
      <c r="CBE27" s="46"/>
      <c r="CBF27" s="46"/>
      <c r="CBG27" s="46"/>
      <c r="CBH27" s="46"/>
      <c r="CBI27" s="46"/>
      <c r="CBJ27" s="46"/>
      <c r="CBK27" s="46"/>
      <c r="CBL27" s="46"/>
      <c r="CBM27" s="46"/>
      <c r="CBN27" s="46"/>
      <c r="CBO27" s="46"/>
      <c r="CBP27" s="46"/>
      <c r="CBQ27" s="46"/>
      <c r="CBR27" s="46"/>
      <c r="CBS27" s="46"/>
      <c r="CBT27" s="46"/>
      <c r="CBU27" s="46"/>
      <c r="CBV27" s="46"/>
      <c r="CBW27" s="46"/>
      <c r="CBX27" s="46"/>
      <c r="CBY27" s="46"/>
      <c r="CBZ27" s="46"/>
      <c r="CCA27" s="46"/>
      <c r="CCB27" s="46"/>
      <c r="CCC27" s="46"/>
      <c r="CCD27" s="46"/>
      <c r="CCE27" s="46"/>
      <c r="CCF27" s="46"/>
      <c r="CCG27" s="46"/>
      <c r="CCH27" s="46"/>
      <c r="CCI27" s="46"/>
      <c r="CCJ27" s="46"/>
      <c r="CCK27" s="46"/>
      <c r="CCL27" s="46"/>
      <c r="CCM27" s="46"/>
      <c r="CCN27" s="46"/>
      <c r="CCO27" s="46"/>
      <c r="CCP27" s="46"/>
      <c r="CCQ27" s="46"/>
      <c r="CCR27" s="46"/>
      <c r="CCS27" s="46"/>
      <c r="CCT27" s="46"/>
      <c r="CCU27" s="46"/>
      <c r="CCV27" s="46"/>
      <c r="CCW27" s="46"/>
      <c r="CCX27" s="46"/>
      <c r="CCY27" s="46"/>
      <c r="CCZ27" s="46"/>
      <c r="CDA27" s="46"/>
      <c r="CDB27" s="46"/>
      <c r="CDC27" s="46"/>
      <c r="CDD27" s="46"/>
      <c r="CDE27" s="46"/>
      <c r="CDF27" s="46"/>
      <c r="CDG27" s="46"/>
      <c r="CDH27" s="46"/>
      <c r="CDI27" s="46"/>
      <c r="CDJ27" s="46"/>
      <c r="CDK27" s="46"/>
      <c r="CDL27" s="46"/>
      <c r="CDM27" s="46"/>
      <c r="CDN27" s="46"/>
      <c r="CDO27" s="46"/>
      <c r="CDP27" s="46"/>
      <c r="CDQ27" s="46"/>
      <c r="CDR27" s="46"/>
      <c r="CDS27" s="46"/>
      <c r="CDT27" s="46"/>
      <c r="CDU27" s="46"/>
      <c r="CDV27" s="46"/>
      <c r="CDW27" s="46"/>
      <c r="CDX27" s="46"/>
      <c r="CDY27" s="46"/>
      <c r="CDZ27" s="46"/>
      <c r="CEA27" s="46"/>
      <c r="CEB27" s="46"/>
      <c r="CEC27" s="46"/>
      <c r="CED27" s="46"/>
      <c r="CEE27" s="46"/>
      <c r="CEF27" s="46"/>
      <c r="CEG27" s="46"/>
      <c r="CEH27" s="46"/>
      <c r="CEI27" s="46"/>
      <c r="CEJ27" s="46"/>
      <c r="CEK27" s="46"/>
      <c r="CEL27" s="46"/>
      <c r="CEM27" s="46"/>
      <c r="CEN27" s="46"/>
      <c r="CEO27" s="46"/>
      <c r="CEP27" s="46"/>
      <c r="CEQ27" s="46"/>
      <c r="CER27" s="46"/>
      <c r="CES27" s="46"/>
      <c r="CET27" s="46"/>
      <c r="CEU27" s="46"/>
      <c r="CEV27" s="46"/>
      <c r="CEW27" s="46"/>
      <c r="CEX27" s="46"/>
      <c r="CEY27" s="46"/>
      <c r="CEZ27" s="46"/>
      <c r="CFA27" s="46"/>
      <c r="CFB27" s="46"/>
      <c r="CFC27" s="46"/>
      <c r="CFD27" s="46"/>
      <c r="CFE27" s="46"/>
      <c r="CFF27" s="46"/>
      <c r="CFG27" s="46"/>
      <c r="CFH27" s="46"/>
      <c r="CFI27" s="46"/>
      <c r="CFJ27" s="46"/>
      <c r="CFK27" s="46"/>
      <c r="CFL27" s="46"/>
      <c r="CFM27" s="46"/>
      <c r="CFN27" s="46"/>
      <c r="CFO27" s="46"/>
      <c r="CFP27" s="46"/>
      <c r="CFQ27" s="46"/>
      <c r="CFR27" s="46"/>
      <c r="CFS27" s="46"/>
      <c r="CFT27" s="46"/>
      <c r="CFU27" s="46"/>
      <c r="CFV27" s="46"/>
      <c r="CFW27" s="46"/>
      <c r="CFX27" s="46"/>
      <c r="CFY27" s="46"/>
      <c r="CFZ27" s="46"/>
      <c r="CGA27" s="46"/>
      <c r="CGB27" s="46"/>
      <c r="CGC27" s="46"/>
      <c r="CGD27" s="46"/>
      <c r="CGE27" s="46"/>
      <c r="CGF27" s="46"/>
      <c r="CGG27" s="46"/>
      <c r="CGH27" s="46"/>
      <c r="CGI27" s="46"/>
      <c r="CGJ27" s="46"/>
      <c r="CGK27" s="46"/>
      <c r="CGL27" s="46"/>
      <c r="CGM27" s="46"/>
      <c r="CGN27" s="46"/>
      <c r="CGO27" s="46"/>
      <c r="CGP27" s="46"/>
      <c r="CGQ27" s="46"/>
      <c r="CGR27" s="46"/>
      <c r="CGS27" s="46"/>
      <c r="CGT27" s="46"/>
      <c r="CGU27" s="46"/>
      <c r="CGV27" s="46"/>
      <c r="CGW27" s="46"/>
      <c r="CGX27" s="46"/>
      <c r="CGY27" s="46"/>
      <c r="CGZ27" s="46"/>
      <c r="CHA27" s="46"/>
      <c r="CHB27" s="46"/>
      <c r="CHC27" s="46"/>
      <c r="CHD27" s="46"/>
      <c r="CHE27" s="46"/>
      <c r="CHF27" s="46"/>
      <c r="CHG27" s="46"/>
      <c r="CHH27" s="46"/>
      <c r="CHI27" s="46"/>
      <c r="CHJ27" s="46"/>
      <c r="CHK27" s="46"/>
      <c r="CHL27" s="46"/>
      <c r="CHM27" s="46"/>
      <c r="CHN27" s="46"/>
      <c r="CHO27" s="46"/>
      <c r="CHP27" s="46"/>
      <c r="CHQ27" s="46"/>
      <c r="CHR27" s="46"/>
      <c r="CHS27" s="46"/>
      <c r="CHT27" s="46"/>
      <c r="CHU27" s="46"/>
      <c r="CHV27" s="46"/>
      <c r="CHW27" s="46"/>
      <c r="CHX27" s="46"/>
      <c r="CHY27" s="46"/>
      <c r="CHZ27" s="46"/>
      <c r="CIA27" s="46"/>
      <c r="CIB27" s="46"/>
      <c r="CIC27" s="46"/>
      <c r="CID27" s="46"/>
      <c r="CIE27" s="46"/>
      <c r="CIF27" s="46"/>
      <c r="CIG27" s="46"/>
      <c r="CIH27" s="46"/>
      <c r="CII27" s="46"/>
      <c r="CIJ27" s="46"/>
      <c r="CIK27" s="46"/>
      <c r="CIL27" s="46"/>
      <c r="CIM27" s="46"/>
      <c r="CIN27" s="46"/>
      <c r="CIO27" s="46"/>
      <c r="CIP27" s="46"/>
      <c r="CIQ27" s="46"/>
      <c r="CIR27" s="46"/>
      <c r="CIS27" s="46"/>
      <c r="CIT27" s="46"/>
      <c r="CIU27" s="46"/>
      <c r="CIV27" s="46"/>
      <c r="CIW27" s="46"/>
      <c r="CIX27" s="46"/>
      <c r="CIY27" s="46"/>
      <c r="CIZ27" s="46"/>
      <c r="CJA27" s="46"/>
      <c r="CJB27" s="46"/>
      <c r="CJC27" s="46"/>
      <c r="CJD27" s="46"/>
      <c r="CJE27" s="46"/>
      <c r="CJF27" s="46"/>
      <c r="CJG27" s="46"/>
      <c r="CJH27" s="46"/>
      <c r="CJI27" s="46"/>
      <c r="CJJ27" s="46"/>
      <c r="CJK27" s="46"/>
      <c r="CJL27" s="46"/>
      <c r="CJM27" s="46"/>
      <c r="CJN27" s="46"/>
      <c r="CJO27" s="46"/>
      <c r="CJP27" s="46"/>
      <c r="CJQ27" s="46"/>
      <c r="CJR27" s="46"/>
      <c r="CJS27" s="46"/>
      <c r="CJT27" s="46"/>
      <c r="CJU27" s="46"/>
      <c r="CJV27" s="46"/>
      <c r="CJW27" s="46"/>
      <c r="CJX27" s="46"/>
      <c r="CJY27" s="46"/>
      <c r="CJZ27" s="46"/>
      <c r="CKA27" s="46"/>
      <c r="CKB27" s="46"/>
      <c r="CKC27" s="46"/>
      <c r="CKD27" s="46"/>
      <c r="CKE27" s="4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B18" sqref="B18"/>
    </sheetView>
  </sheetViews>
  <sheetFormatPr defaultColWidth="10" defaultRowHeight="13.5" outlineLevelCol="2"/>
  <cols>
    <col min="1" max="1" width="59.3833333333333" style="46" customWidth="1"/>
    <col min="2" max="3" width="25.625" style="46" customWidth="1"/>
    <col min="4" max="4" width="9.75833333333333" style="46" customWidth="1"/>
    <col min="5" max="16384" width="10" style="46"/>
  </cols>
  <sheetData>
    <row r="1" s="46" customFormat="1" ht="28.7" customHeight="1" spans="1:3">
      <c r="A1" s="65" t="s">
        <v>1606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88" customHeight="1" spans="1:3">
      <c r="A11" s="58" t="s">
        <v>1605</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topLeftCell="A7" workbookViewId="0">
      <selection activeCell="I17" sqref="I17"/>
    </sheetView>
  </sheetViews>
  <sheetFormatPr defaultColWidth="10" defaultRowHeight="13.5" outlineLevelCol="3"/>
  <cols>
    <col min="1" max="1" width="36" style="46" customWidth="1"/>
    <col min="2" max="4" width="15.625" style="46" customWidth="1"/>
    <col min="5" max="5" width="9.75833333333333" style="46" customWidth="1"/>
    <col min="6" max="16384" width="10" style="46"/>
  </cols>
  <sheetData>
    <row r="1" s="46" customFormat="1" ht="63" customHeight="1" spans="1:4">
      <c r="A1" s="65" t="s">
        <v>1607</v>
      </c>
      <c r="B1" s="65"/>
      <c r="C1" s="65"/>
      <c r="D1" s="65"/>
    </row>
    <row r="2" s="47" customFormat="1" ht="30" customHeight="1" spans="4:4">
      <c r="D2" s="60" t="s">
        <v>1561</v>
      </c>
    </row>
    <row r="3" s="47" customFormat="1" ht="24.95" customHeight="1" spans="1:4">
      <c r="A3" s="66" t="s">
        <v>1579</v>
      </c>
      <c r="B3" s="66" t="s">
        <v>1608</v>
      </c>
      <c r="C3" s="66" t="s">
        <v>1609</v>
      </c>
      <c r="D3" s="66" t="s">
        <v>1610</v>
      </c>
    </row>
    <row r="4" s="47" customFormat="1" ht="24.95" customHeight="1" spans="1:4">
      <c r="A4" s="67" t="s">
        <v>1611</v>
      </c>
      <c r="B4" s="68" t="s">
        <v>1612</v>
      </c>
      <c r="C4" s="69">
        <f>C5+C7</f>
        <v>20.04</v>
      </c>
      <c r="D4" s="69">
        <f>D5+D7</f>
        <v>20.04</v>
      </c>
    </row>
    <row r="5" s="47" customFormat="1" ht="24.95" customHeight="1" spans="1:4">
      <c r="A5" s="70" t="s">
        <v>1613</v>
      </c>
      <c r="B5" s="68" t="s">
        <v>1569</v>
      </c>
      <c r="C5" s="69">
        <v>13.33</v>
      </c>
      <c r="D5" s="69">
        <v>13.33</v>
      </c>
    </row>
    <row r="6" s="47" customFormat="1" ht="24.95" customHeight="1" spans="1:4">
      <c r="A6" s="70" t="s">
        <v>1614</v>
      </c>
      <c r="B6" s="68" t="s">
        <v>1570</v>
      </c>
      <c r="C6" s="69">
        <v>13.33</v>
      </c>
      <c r="D6" s="69">
        <v>13.33</v>
      </c>
    </row>
    <row r="7" s="47" customFormat="1" ht="24.95" customHeight="1" spans="1:4">
      <c r="A7" s="70" t="s">
        <v>1615</v>
      </c>
      <c r="B7" s="68" t="s">
        <v>1616</v>
      </c>
      <c r="C7" s="69">
        <v>6.71</v>
      </c>
      <c r="D7" s="69">
        <v>6.71</v>
      </c>
    </row>
    <row r="8" s="47" customFormat="1" ht="24.95" customHeight="1" spans="1:4">
      <c r="A8" s="70" t="s">
        <v>1614</v>
      </c>
      <c r="B8" s="68" t="s">
        <v>1572</v>
      </c>
      <c r="C8" s="69">
        <v>2.11</v>
      </c>
      <c r="D8" s="69">
        <v>2.11</v>
      </c>
    </row>
    <row r="9" s="47" customFormat="1" ht="24.95" customHeight="1" spans="1:4">
      <c r="A9" s="67" t="s">
        <v>1617</v>
      </c>
      <c r="B9" s="68" t="s">
        <v>1618</v>
      </c>
      <c r="C9" s="69">
        <f>C10+C11</f>
        <v>18.8465</v>
      </c>
      <c r="D9" s="69">
        <f>D10+D11</f>
        <v>18.8465</v>
      </c>
    </row>
    <row r="10" s="47" customFormat="1" ht="24.95" customHeight="1" spans="1:4">
      <c r="A10" s="70" t="s">
        <v>1613</v>
      </c>
      <c r="B10" s="68" t="s">
        <v>1619</v>
      </c>
      <c r="C10" s="69">
        <v>16.6665</v>
      </c>
      <c r="D10" s="69">
        <v>16.6665</v>
      </c>
    </row>
    <row r="11" s="47" customFormat="1" ht="24.95" customHeight="1" spans="1:4">
      <c r="A11" s="70" t="s">
        <v>1615</v>
      </c>
      <c r="B11" s="68" t="s">
        <v>1620</v>
      </c>
      <c r="C11" s="69">
        <v>2.18</v>
      </c>
      <c r="D11" s="69">
        <v>2.18</v>
      </c>
    </row>
    <row r="12" s="47" customFormat="1" ht="24.95" customHeight="1" spans="1:4">
      <c r="A12" s="67" t="s">
        <v>1621</v>
      </c>
      <c r="B12" s="68" t="s">
        <v>1622</v>
      </c>
      <c r="C12" s="69">
        <f>C13+C14</f>
        <v>5.7210421658</v>
      </c>
      <c r="D12" s="69">
        <f>D13+D14</f>
        <v>5.7210421658</v>
      </c>
    </row>
    <row r="13" s="47" customFormat="1" ht="24.95" customHeight="1" spans="1:4">
      <c r="A13" s="70" t="s">
        <v>1613</v>
      </c>
      <c r="B13" s="68" t="s">
        <v>1623</v>
      </c>
      <c r="C13" s="69">
        <v>3.865764412</v>
      </c>
      <c r="D13" s="69">
        <v>3.865764412</v>
      </c>
    </row>
    <row r="14" s="47" customFormat="1" ht="24.95" customHeight="1" spans="1:4">
      <c r="A14" s="70" t="s">
        <v>1615</v>
      </c>
      <c r="B14" s="68" t="s">
        <v>1624</v>
      </c>
      <c r="C14" s="69">
        <v>1.8552777538</v>
      </c>
      <c r="D14" s="69">
        <v>1.8552777538</v>
      </c>
    </row>
    <row r="15" s="47" customFormat="1" ht="24.95" customHeight="1" spans="1:4">
      <c r="A15" s="67" t="s">
        <v>1625</v>
      </c>
      <c r="B15" s="68" t="s">
        <v>1626</v>
      </c>
      <c r="C15" s="69">
        <f>C16+C19</f>
        <v>12.73</v>
      </c>
      <c r="D15" s="69">
        <f>D16+D19</f>
        <v>12.73</v>
      </c>
    </row>
    <row r="16" s="47" customFormat="1" ht="24.95" customHeight="1" spans="1:4">
      <c r="A16" s="70" t="s">
        <v>1613</v>
      </c>
      <c r="B16" s="68" t="s">
        <v>1627</v>
      </c>
      <c r="C16" s="69">
        <v>11.23</v>
      </c>
      <c r="D16" s="69">
        <v>11.23</v>
      </c>
    </row>
    <row r="17" s="47" customFormat="1" ht="24.95" customHeight="1" spans="1:4">
      <c r="A17" s="70" t="s">
        <v>1628</v>
      </c>
      <c r="B17" s="68"/>
      <c r="C17" s="69">
        <v>10.107</v>
      </c>
      <c r="D17" s="69">
        <v>10.107</v>
      </c>
    </row>
    <row r="18" s="47" customFormat="1" ht="24.95" customHeight="1" spans="1:4">
      <c r="A18" s="70" t="s">
        <v>1629</v>
      </c>
      <c r="B18" s="68" t="s">
        <v>1630</v>
      </c>
      <c r="C18" s="69">
        <v>1.123</v>
      </c>
      <c r="D18" s="69">
        <v>1.123</v>
      </c>
    </row>
    <row r="19" s="47" customFormat="1" ht="24.95" customHeight="1" spans="1:4">
      <c r="A19" s="70" t="s">
        <v>1615</v>
      </c>
      <c r="B19" s="68" t="s">
        <v>1631</v>
      </c>
      <c r="C19" s="69">
        <v>1.5</v>
      </c>
      <c r="D19" s="69">
        <v>1.5</v>
      </c>
    </row>
    <row r="20" s="47" customFormat="1" ht="24.95" customHeight="1" spans="1:4">
      <c r="A20" s="70" t="s">
        <v>1628</v>
      </c>
      <c r="B20" s="68"/>
      <c r="C20" s="69">
        <v>1.35</v>
      </c>
      <c r="D20" s="69">
        <v>1.35</v>
      </c>
    </row>
    <row r="21" s="47" customFormat="1" ht="24.95" customHeight="1" spans="1:4">
      <c r="A21" s="70" t="s">
        <v>1632</v>
      </c>
      <c r="B21" s="68" t="s">
        <v>1633</v>
      </c>
      <c r="C21" s="69">
        <v>0.15</v>
      </c>
      <c r="D21" s="69">
        <v>0.15</v>
      </c>
    </row>
    <row r="22" s="47" customFormat="1" ht="24.95" customHeight="1" spans="1:4">
      <c r="A22" s="67" t="s">
        <v>1634</v>
      </c>
      <c r="B22" s="68" t="s">
        <v>1635</v>
      </c>
      <c r="C22" s="69">
        <f>C23+C24</f>
        <v>5.5691844635</v>
      </c>
      <c r="D22" s="69">
        <f>D23+D24</f>
        <v>5.5691844635</v>
      </c>
    </row>
    <row r="23" s="47" customFormat="1" ht="24.95" customHeight="1" spans="1:4">
      <c r="A23" s="70" t="s">
        <v>1613</v>
      </c>
      <c r="B23" s="68" t="s">
        <v>1636</v>
      </c>
      <c r="C23" s="69">
        <v>3.6643472301</v>
      </c>
      <c r="D23" s="69">
        <v>3.6643472301</v>
      </c>
    </row>
    <row r="24" s="47" customFormat="1" ht="24.95" customHeight="1" spans="1:4">
      <c r="A24" s="70" t="s">
        <v>1615</v>
      </c>
      <c r="B24" s="68" t="s">
        <v>1637</v>
      </c>
      <c r="C24" s="69">
        <v>1.9048372334</v>
      </c>
      <c r="D24" s="69">
        <v>1.9048372334</v>
      </c>
    </row>
    <row r="25" s="48" customFormat="1" ht="69.95" customHeight="1" spans="1:4">
      <c r="A25" s="71" t="s">
        <v>1638</v>
      </c>
      <c r="B25" s="71"/>
      <c r="C25" s="71"/>
      <c r="D25" s="71"/>
    </row>
    <row r="26" s="46" customFormat="1" ht="24.95" customHeight="1" spans="1:4">
      <c r="A26" s="72"/>
      <c r="B26" s="72"/>
      <c r="C26" s="72"/>
      <c r="D26" s="72"/>
    </row>
  </sheetData>
  <mergeCells count="3">
    <mergeCell ref="A1:D1"/>
    <mergeCell ref="A25:D25"/>
    <mergeCell ref="A26:D26"/>
  </mergeCells>
  <printOptions horizontalCentered="1"/>
  <pageMargins left="0.709027777777778" right="0.709027777777778" top="0.393055555555556" bottom="0.75" header="0.309027777777778" footer="0.309027777777778"/>
  <pageSetup paperSize="9" fitToHeight="20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40" activePane="bottomLeft" state="frozen"/>
      <selection/>
      <selection pane="bottomLeft" activeCell="D54" sqref="D54"/>
    </sheetView>
  </sheetViews>
  <sheetFormatPr defaultColWidth="9" defaultRowHeight="14.25" outlineLevelCol="3"/>
  <cols>
    <col min="1" max="1" width="50.7583333333333" style="168" customWidth="1"/>
    <col min="2" max="4" width="21.625" style="168" customWidth="1"/>
    <col min="5" max="16384" width="9" style="186"/>
  </cols>
  <sheetData>
    <row r="1" ht="45" customHeight="1" spans="1:4">
      <c r="A1" s="294" t="s">
        <v>3</v>
      </c>
      <c r="B1" s="294"/>
      <c r="C1" s="294"/>
      <c r="D1" s="294"/>
    </row>
    <row r="2" ht="18.95" customHeight="1" spans="1:4">
      <c r="A2" s="253"/>
      <c r="B2" s="254"/>
      <c r="C2" s="254"/>
      <c r="D2" s="375" t="s">
        <v>84</v>
      </c>
    </row>
    <row r="3" s="414" customFormat="1" ht="45" customHeight="1" spans="1:4">
      <c r="A3" s="295" t="s">
        <v>85</v>
      </c>
      <c r="B3" s="415" t="s">
        <v>86</v>
      </c>
      <c r="C3" s="190" t="s">
        <v>87</v>
      </c>
      <c r="D3" s="416" t="s">
        <v>88</v>
      </c>
    </row>
    <row r="4" ht="32.1" customHeight="1" spans="1:4">
      <c r="A4" s="417" t="s">
        <v>125</v>
      </c>
      <c r="B4" s="269">
        <f>SUM(B5:B20)</f>
        <v>330899</v>
      </c>
      <c r="C4" s="269">
        <f>SUM(C5:C20)</f>
        <v>361908</v>
      </c>
      <c r="D4" s="270">
        <f t="shared" ref="D4:D24" si="0">IFERROR((C4/B4-1)*100,"")</f>
        <v>9.37113741655309</v>
      </c>
    </row>
    <row r="5" ht="32.1" customHeight="1" spans="1:4">
      <c r="A5" s="418" t="s">
        <v>126</v>
      </c>
      <c r="B5" s="419">
        <v>145990</v>
      </c>
      <c r="C5" s="145">
        <v>145843</v>
      </c>
      <c r="D5" s="297">
        <f t="shared" si="0"/>
        <v>-0.100691828207411</v>
      </c>
    </row>
    <row r="6" ht="32.1" customHeight="1" spans="1:4">
      <c r="A6" s="418" t="s">
        <v>127</v>
      </c>
      <c r="B6" s="419">
        <v>16261</v>
      </c>
      <c r="C6" s="145">
        <v>17045</v>
      </c>
      <c r="D6" s="297">
        <f t="shared" si="0"/>
        <v>4.82135170038742</v>
      </c>
    </row>
    <row r="7" ht="32.1" customHeight="1" spans="1:4">
      <c r="A7" s="418" t="s">
        <v>128</v>
      </c>
      <c r="B7" s="259"/>
      <c r="C7" s="259"/>
      <c r="D7" s="297" t="str">
        <f t="shared" si="0"/>
        <v/>
      </c>
    </row>
    <row r="8" ht="32.1" customHeight="1" spans="1:4">
      <c r="A8" s="418" t="s">
        <v>129</v>
      </c>
      <c r="B8" s="419">
        <v>4712</v>
      </c>
      <c r="C8" s="145">
        <v>4707</v>
      </c>
      <c r="D8" s="297">
        <f t="shared" si="0"/>
        <v>-0.106112054329377</v>
      </c>
    </row>
    <row r="9" ht="32.1" customHeight="1" spans="1:4">
      <c r="A9" s="418" t="s">
        <v>130</v>
      </c>
      <c r="B9" s="419">
        <v>26280</v>
      </c>
      <c r="C9" s="145">
        <v>26300</v>
      </c>
      <c r="D9" s="297">
        <f t="shared" si="0"/>
        <v>0.0761035007610378</v>
      </c>
    </row>
    <row r="10" ht="32.1" customHeight="1" spans="1:4">
      <c r="A10" s="418" t="s">
        <v>131</v>
      </c>
      <c r="B10" s="419">
        <v>62120</v>
      </c>
      <c r="C10" s="145">
        <v>62110</v>
      </c>
      <c r="D10" s="297">
        <f t="shared" si="0"/>
        <v>-0.0160978750804897</v>
      </c>
    </row>
    <row r="11" ht="32.1" customHeight="1" spans="1:4">
      <c r="A11" s="418" t="s">
        <v>132</v>
      </c>
      <c r="B11" s="419">
        <v>9442</v>
      </c>
      <c r="C11" s="145">
        <v>18884</v>
      </c>
      <c r="D11" s="297">
        <f t="shared" si="0"/>
        <v>100</v>
      </c>
    </row>
    <row r="12" ht="32.1" customHeight="1" spans="1:4">
      <c r="A12" s="418" t="s">
        <v>133</v>
      </c>
      <c r="B12" s="419">
        <v>9311</v>
      </c>
      <c r="C12" s="145">
        <v>9500</v>
      </c>
      <c r="D12" s="297">
        <f t="shared" si="0"/>
        <v>2.02985715819999</v>
      </c>
    </row>
    <row r="13" ht="32.1" customHeight="1" spans="1:4">
      <c r="A13" s="418" t="s">
        <v>134</v>
      </c>
      <c r="B13" s="419">
        <v>10462</v>
      </c>
      <c r="C13" s="145">
        <v>21200</v>
      </c>
      <c r="D13" s="297">
        <f t="shared" si="0"/>
        <v>102.638118906519</v>
      </c>
    </row>
    <row r="14" ht="32.1" customHeight="1" spans="1:4">
      <c r="A14" s="418" t="s">
        <v>135</v>
      </c>
      <c r="B14" s="419">
        <v>13170</v>
      </c>
      <c r="C14" s="145">
        <v>21390</v>
      </c>
      <c r="D14" s="297">
        <f t="shared" si="0"/>
        <v>62.4145785876993</v>
      </c>
    </row>
    <row r="15" ht="32.1" customHeight="1" spans="1:4">
      <c r="A15" s="418" t="s">
        <v>136</v>
      </c>
      <c r="B15" s="419">
        <v>2506</v>
      </c>
      <c r="C15" s="145">
        <v>2506</v>
      </c>
      <c r="D15" s="297">
        <f t="shared" si="0"/>
        <v>0</v>
      </c>
    </row>
    <row r="16" ht="32.1" customHeight="1" spans="1:4">
      <c r="A16" s="418" t="s">
        <v>137</v>
      </c>
      <c r="B16" s="419">
        <v>1296</v>
      </c>
      <c r="C16" s="145">
        <v>3000</v>
      </c>
      <c r="D16" s="297">
        <f t="shared" si="0"/>
        <v>131.481481481481</v>
      </c>
    </row>
    <row r="17" ht="32.1" customHeight="1" spans="1:4">
      <c r="A17" s="418" t="s">
        <v>138</v>
      </c>
      <c r="B17" s="419">
        <v>26720</v>
      </c>
      <c r="C17" s="145">
        <v>26720</v>
      </c>
      <c r="D17" s="297">
        <f t="shared" si="0"/>
        <v>0</v>
      </c>
    </row>
    <row r="18" ht="32.1" customHeight="1" spans="1:4">
      <c r="A18" s="418" t="s">
        <v>139</v>
      </c>
      <c r="B18" s="419">
        <v>903</v>
      </c>
      <c r="C18" s="145">
        <v>900</v>
      </c>
      <c r="D18" s="297">
        <f t="shared" si="0"/>
        <v>-0.332225913621265</v>
      </c>
    </row>
    <row r="19" s="253" customFormat="1" ht="32.1" customHeight="1" spans="1:4">
      <c r="A19" s="418" t="s">
        <v>140</v>
      </c>
      <c r="B19" s="419">
        <v>1833</v>
      </c>
      <c r="C19" s="145">
        <v>1900</v>
      </c>
      <c r="D19" s="297">
        <f t="shared" si="0"/>
        <v>3.65521003818876</v>
      </c>
    </row>
    <row r="20" ht="31.5" customHeight="1" spans="1:4">
      <c r="A20" s="418" t="s">
        <v>141</v>
      </c>
      <c r="B20" s="419">
        <v>-107</v>
      </c>
      <c r="C20" s="145">
        <v>-97</v>
      </c>
      <c r="D20" s="297"/>
    </row>
    <row r="21" ht="32.1" customHeight="1" spans="1:4">
      <c r="A21" s="417" t="s">
        <v>142</v>
      </c>
      <c r="B21" s="269">
        <f>SUM(B22:B29)</f>
        <v>140747</v>
      </c>
      <c r="C21" s="269">
        <f>SUM(C22:C29)</f>
        <v>128604</v>
      </c>
      <c r="D21" s="270">
        <f t="shared" si="0"/>
        <v>-8.62753735425977</v>
      </c>
    </row>
    <row r="22" ht="32.1" customHeight="1" spans="1:4">
      <c r="A22" s="418" t="s">
        <v>143</v>
      </c>
      <c r="B22" s="420">
        <v>69582</v>
      </c>
      <c r="C22" s="145">
        <v>71076</v>
      </c>
      <c r="D22" s="297">
        <f t="shared" si="0"/>
        <v>2.14710701043372</v>
      </c>
    </row>
    <row r="23" ht="32.1" customHeight="1" spans="1:4">
      <c r="A23" s="418" t="s">
        <v>144</v>
      </c>
      <c r="B23" s="421">
        <v>9968</v>
      </c>
      <c r="C23" s="145">
        <v>10330</v>
      </c>
      <c r="D23" s="297">
        <f t="shared" si="0"/>
        <v>3.63162118780096</v>
      </c>
    </row>
    <row r="24" ht="32.1" customHeight="1" spans="1:4">
      <c r="A24" s="418" t="s">
        <v>145</v>
      </c>
      <c r="B24" s="419">
        <v>4805</v>
      </c>
      <c r="C24" s="145">
        <v>5598</v>
      </c>
      <c r="D24" s="297">
        <f t="shared" si="0"/>
        <v>16.5036420395422</v>
      </c>
    </row>
    <row r="25" ht="32.1" customHeight="1" spans="1:4">
      <c r="A25" s="418" t="s">
        <v>146</v>
      </c>
      <c r="B25" s="259"/>
      <c r="C25" s="259"/>
      <c r="D25" s="297"/>
    </row>
    <row r="26" ht="32.1" customHeight="1" spans="1:4">
      <c r="A26" s="422" t="s">
        <v>147</v>
      </c>
      <c r="B26" s="419">
        <v>56028</v>
      </c>
      <c r="C26" s="145">
        <v>40600</v>
      </c>
      <c r="D26" s="297">
        <f t="shared" ref="D26:D43" si="1">IFERROR((C26/B26-1)*100,"")</f>
        <v>-27.536231884058</v>
      </c>
    </row>
    <row r="27" ht="36" customHeight="1" spans="1:4">
      <c r="A27" s="422" t="s">
        <v>148</v>
      </c>
      <c r="B27" s="344"/>
      <c r="C27" s="145"/>
      <c r="D27" s="297" t="str">
        <f t="shared" si="1"/>
        <v/>
      </c>
    </row>
    <row r="28" ht="36" customHeight="1" spans="1:4">
      <c r="A28" s="418" t="s">
        <v>149</v>
      </c>
      <c r="B28" s="419">
        <v>304</v>
      </c>
      <c r="C28" s="145">
        <v>1000</v>
      </c>
      <c r="D28" s="297">
        <f t="shared" si="1"/>
        <v>228.947368421053</v>
      </c>
    </row>
    <row r="29" ht="36" customHeight="1" spans="1:4">
      <c r="A29" s="418" t="s">
        <v>150</v>
      </c>
      <c r="B29" s="423">
        <v>60</v>
      </c>
      <c r="C29" s="145"/>
      <c r="D29" s="297">
        <f t="shared" si="1"/>
        <v>-100</v>
      </c>
    </row>
    <row r="30" ht="36" customHeight="1" spans="1:4">
      <c r="A30" s="424" t="s">
        <v>151</v>
      </c>
      <c r="B30" s="269">
        <f>SUM(B4,B21)</f>
        <v>471646</v>
      </c>
      <c r="C30" s="269">
        <f>SUM(C4,C21)</f>
        <v>490512</v>
      </c>
      <c r="D30" s="270">
        <f t="shared" si="1"/>
        <v>4.0000339237479</v>
      </c>
    </row>
    <row r="31" ht="36" customHeight="1" spans="1:4">
      <c r="A31" s="417" t="s">
        <v>152</v>
      </c>
      <c r="B31" s="404">
        <f>B32+B33+B36+B39+B40+B41+B42</f>
        <v>412469</v>
      </c>
      <c r="C31" s="404">
        <f>C32+C33+C36+C39+C40+C41+C42</f>
        <v>226650</v>
      </c>
      <c r="D31" s="270">
        <f t="shared" si="1"/>
        <v>-45.0504159100442</v>
      </c>
    </row>
    <row r="32" ht="36" customHeight="1" spans="1:4">
      <c r="A32" s="418" t="s">
        <v>153</v>
      </c>
      <c r="B32" s="405">
        <v>47535</v>
      </c>
      <c r="C32" s="406">
        <v>47535</v>
      </c>
      <c r="D32" s="297">
        <f t="shared" si="1"/>
        <v>0</v>
      </c>
    </row>
    <row r="33" ht="36" customHeight="1" spans="1:4">
      <c r="A33" s="418" t="s">
        <v>154</v>
      </c>
      <c r="B33" s="407">
        <f>B34</f>
        <v>126274</v>
      </c>
      <c r="C33" s="407">
        <f>C34</f>
        <v>59399</v>
      </c>
      <c r="D33" s="297">
        <f t="shared" si="1"/>
        <v>-52.9602293425408</v>
      </c>
    </row>
    <row r="34" ht="36" customHeight="1" spans="1:4">
      <c r="A34" s="418" t="s">
        <v>155</v>
      </c>
      <c r="B34" s="407">
        <v>126274</v>
      </c>
      <c r="C34" s="407">
        <v>59399</v>
      </c>
      <c r="D34" s="297">
        <f t="shared" si="1"/>
        <v>-52.9602293425408</v>
      </c>
    </row>
    <row r="35" ht="36" customHeight="1" spans="1:4">
      <c r="A35" s="418" t="s">
        <v>156</v>
      </c>
      <c r="B35" s="408"/>
      <c r="C35" s="407"/>
      <c r="D35" s="297" t="str">
        <f t="shared" si="1"/>
        <v/>
      </c>
    </row>
    <row r="36" ht="36" customHeight="1" spans="1:4">
      <c r="A36" s="418" t="s">
        <v>157</v>
      </c>
      <c r="B36" s="407">
        <f>B37</f>
        <v>69260</v>
      </c>
      <c r="C36" s="407">
        <f>C37</f>
        <v>649</v>
      </c>
      <c r="D36" s="297">
        <f t="shared" si="1"/>
        <v>-99.0629511983829</v>
      </c>
    </row>
    <row r="37" ht="36" customHeight="1" spans="1:4">
      <c r="A37" s="418" t="s">
        <v>158</v>
      </c>
      <c r="B37" s="407">
        <v>69260</v>
      </c>
      <c r="C37" s="407">
        <v>649</v>
      </c>
      <c r="D37" s="297">
        <f t="shared" si="1"/>
        <v>-99.0629511983829</v>
      </c>
    </row>
    <row r="38" ht="36" customHeight="1" spans="1:4">
      <c r="A38" s="418" t="s">
        <v>159</v>
      </c>
      <c r="B38" s="408"/>
      <c r="C38" s="407"/>
      <c r="D38" s="297" t="str">
        <f t="shared" si="1"/>
        <v/>
      </c>
    </row>
    <row r="39" ht="36" customHeight="1" spans="1:4">
      <c r="A39" s="418" t="s">
        <v>160</v>
      </c>
      <c r="B39" s="410">
        <v>8115</v>
      </c>
      <c r="C39" s="405">
        <v>17517</v>
      </c>
      <c r="D39" s="297">
        <f t="shared" si="1"/>
        <v>115.859519408503</v>
      </c>
    </row>
    <row r="40" ht="36" customHeight="1" spans="1:4">
      <c r="A40" s="418" t="s">
        <v>161</v>
      </c>
      <c r="B40" s="410">
        <v>9164</v>
      </c>
      <c r="C40" s="410">
        <v>480</v>
      </c>
      <c r="D40" s="297">
        <f t="shared" si="1"/>
        <v>-94.7621126145788</v>
      </c>
    </row>
    <row r="41" ht="36" customHeight="1" spans="1:4">
      <c r="A41" s="418" t="s">
        <v>162</v>
      </c>
      <c r="B41" s="407">
        <v>133300</v>
      </c>
      <c r="C41" s="407">
        <v>101070</v>
      </c>
      <c r="D41" s="297">
        <f t="shared" si="1"/>
        <v>-24.178544636159</v>
      </c>
    </row>
    <row r="42" ht="36" customHeight="1" spans="1:4">
      <c r="A42" s="418" t="s">
        <v>163</v>
      </c>
      <c r="B42" s="407">
        <v>18821</v>
      </c>
      <c r="C42" s="407"/>
      <c r="D42" s="297">
        <f t="shared" si="1"/>
        <v>-100</v>
      </c>
    </row>
    <row r="43" ht="36" customHeight="1" spans="1:4">
      <c r="A43" s="424" t="s">
        <v>164</v>
      </c>
      <c r="B43" s="404">
        <f>B30+B31</f>
        <v>884115</v>
      </c>
      <c r="C43" s="404">
        <f>C30+C31</f>
        <v>717162</v>
      </c>
      <c r="D43" s="270">
        <f t="shared" si="1"/>
        <v>-18.883629392104</v>
      </c>
    </row>
  </sheetData>
  <mergeCells count="1">
    <mergeCell ref="A1:D1"/>
  </mergeCells>
  <conditionalFormatting sqref="D2">
    <cfRule type="cellIs" dxfId="0" priority="32" stopIfTrue="1" operator="lessThanOrEqual">
      <formula>-1</formula>
    </cfRule>
  </conditionalFormatting>
  <conditionalFormatting sqref="A27">
    <cfRule type="expression" dxfId="2" priority="5" stopIfTrue="1">
      <formula>"len($A:$A)=3"</formula>
    </cfRule>
  </conditionalFormatting>
  <conditionalFormatting sqref="D4:D29 B30:D31 D32:D34 A4:A18 C35:D35 D36:D37 A20:A43 C38:D38 D39:D42 B43:D43">
    <cfRule type="expression" dxfId="2" priority="38" stopIfTrue="1">
      <formula>"len($A:$A)=3"</formula>
    </cfRule>
  </conditionalFormatting>
  <conditionalFormatting sqref="B4:C4 B7:C7 B21:C21 B25:C25">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19"/>
  <sheetViews>
    <sheetView workbookViewId="0">
      <selection activeCell="A5" sqref="A5:B5"/>
    </sheetView>
  </sheetViews>
  <sheetFormatPr defaultColWidth="8.88333333333333" defaultRowHeight="13.5" outlineLevelCol="5"/>
  <cols>
    <col min="1" max="1" width="8.88333333333333" style="46"/>
    <col min="2" max="2" width="49.3833333333333" style="46" customWidth="1"/>
    <col min="3" max="6" width="20.625" style="46" customWidth="1"/>
    <col min="7" max="16384" width="8.88333333333333" style="46"/>
  </cols>
  <sheetData>
    <row r="1" s="46" customFormat="1" ht="45" customHeight="1" spans="1:6">
      <c r="A1" s="49" t="s">
        <v>1639</v>
      </c>
      <c r="B1" s="49"/>
      <c r="C1" s="49"/>
      <c r="D1" s="49"/>
      <c r="E1" s="49"/>
      <c r="F1" s="49"/>
    </row>
    <row r="2" s="47" customFormat="1" ht="18" customHeight="1" spans="2:6">
      <c r="B2" s="59" t="s">
        <v>1561</v>
      </c>
      <c r="C2" s="60"/>
      <c r="D2" s="60"/>
      <c r="E2" s="60"/>
      <c r="F2" s="60"/>
    </row>
    <row r="3" s="47" customFormat="1" ht="30" customHeight="1" spans="1:6">
      <c r="A3" s="52" t="s">
        <v>85</v>
      </c>
      <c r="B3" s="52"/>
      <c r="C3" s="53" t="s">
        <v>1567</v>
      </c>
      <c r="D3" s="53" t="s">
        <v>1640</v>
      </c>
      <c r="E3" s="53" t="s">
        <v>1641</v>
      </c>
      <c r="F3" s="53" t="s">
        <v>1642</v>
      </c>
    </row>
    <row r="4" s="47" customFormat="1" ht="30" customHeight="1" spans="1:6">
      <c r="A4" s="61" t="s">
        <v>1643</v>
      </c>
      <c r="B4" s="61"/>
      <c r="C4" s="55" t="s">
        <v>1568</v>
      </c>
      <c r="D4" s="62">
        <f t="shared" ref="D4:F4" si="0">D5+D6</f>
        <v>4.6</v>
      </c>
      <c r="E4" s="62">
        <f t="shared" si="0"/>
        <v>4.6</v>
      </c>
      <c r="F4" s="62">
        <f t="shared" si="0"/>
        <v>0</v>
      </c>
    </row>
    <row r="5" s="47" customFormat="1" ht="30" customHeight="1" spans="1:6">
      <c r="A5" s="63" t="s">
        <v>1644</v>
      </c>
      <c r="B5" s="63"/>
      <c r="C5" s="55" t="s">
        <v>1569</v>
      </c>
      <c r="D5" s="62">
        <v>0</v>
      </c>
      <c r="E5" s="62">
        <v>0</v>
      </c>
      <c r="F5" s="62">
        <v>0</v>
      </c>
    </row>
    <row r="6" s="47" customFormat="1" ht="30" customHeight="1" spans="1:6">
      <c r="A6" s="63" t="s">
        <v>1645</v>
      </c>
      <c r="B6" s="63"/>
      <c r="C6" s="55" t="s">
        <v>1570</v>
      </c>
      <c r="D6" s="62">
        <v>4.6</v>
      </c>
      <c r="E6" s="62">
        <v>4.6</v>
      </c>
      <c r="F6" s="62">
        <v>0</v>
      </c>
    </row>
    <row r="7" s="47" customFormat="1" ht="30" customHeight="1" spans="1:6">
      <c r="A7" s="64" t="s">
        <v>1646</v>
      </c>
      <c r="B7" s="64"/>
      <c r="C7" s="55" t="s">
        <v>1571</v>
      </c>
      <c r="D7" s="62">
        <f t="shared" ref="D7:F7" si="1">D8+D9</f>
        <v>0</v>
      </c>
      <c r="E7" s="62">
        <f t="shared" si="1"/>
        <v>0</v>
      </c>
      <c r="F7" s="62">
        <f t="shared" si="1"/>
        <v>0</v>
      </c>
    </row>
    <row r="8" s="47" customFormat="1" ht="30" customHeight="1" spans="1:6">
      <c r="A8" s="63" t="s">
        <v>1644</v>
      </c>
      <c r="B8" s="63"/>
      <c r="C8" s="55" t="s">
        <v>1572</v>
      </c>
      <c r="D8" s="62">
        <v>0</v>
      </c>
      <c r="E8" s="62">
        <v>0</v>
      </c>
      <c r="F8" s="62">
        <v>0</v>
      </c>
    </row>
    <row r="9" s="47" customFormat="1" ht="30" customHeight="1" spans="1:6">
      <c r="A9" s="63" t="s">
        <v>1645</v>
      </c>
      <c r="B9" s="63"/>
      <c r="C9" s="55" t="s">
        <v>1573</v>
      </c>
      <c r="D9" s="62">
        <v>0</v>
      </c>
      <c r="E9" s="62">
        <v>0</v>
      </c>
      <c r="F9" s="62">
        <v>0</v>
      </c>
    </row>
    <row r="10" s="48" customFormat="1" ht="48" customHeight="1" spans="1:6">
      <c r="A10" s="58" t="s">
        <v>1647</v>
      </c>
      <c r="B10" s="58"/>
      <c r="C10" s="58"/>
      <c r="D10" s="58"/>
      <c r="E10" s="58"/>
      <c r="F10" s="58"/>
    </row>
    <row r="14" s="46" customFormat="1" ht="18.95" customHeight="1"/>
    <row r="15" s="46" customFormat="1" ht="29.1" customHeight="1"/>
    <row r="16" s="46" customFormat="1" ht="29.1" customHeight="1"/>
    <row r="17" s="46" customFormat="1" ht="29.1" customHeight="1"/>
    <row r="18" s="46" customFormat="1" ht="29.1" customHeight="1"/>
    <row r="19" s="46"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9027777777778" right="0.709027777777778" top="1.10138888888889" bottom="0.75" header="0.309027777777778" footer="0.309027777777778"/>
  <pageSetup paperSize="9" scale="63" fitToHeight="20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8"/>
  <sheetViews>
    <sheetView workbookViewId="0">
      <selection activeCell="E17" sqref="E17"/>
    </sheetView>
  </sheetViews>
  <sheetFormatPr defaultColWidth="8.88333333333333" defaultRowHeight="13.5" outlineLevelRow="7" outlineLevelCol="5"/>
  <cols>
    <col min="1" max="1" width="8.88333333333333" style="46"/>
    <col min="2" max="6" width="24.2583333333333" style="46" customWidth="1"/>
    <col min="7" max="16384" width="8.88333333333333" style="46"/>
  </cols>
  <sheetData>
    <row r="1" s="46" customFormat="1" ht="24" customHeight="1"/>
    <row r="2" s="46" customFormat="1" ht="25.5" spans="1:6">
      <c r="A2" s="49" t="s">
        <v>40</v>
      </c>
      <c r="B2" s="50"/>
      <c r="C2" s="50"/>
      <c r="D2" s="50"/>
      <c r="E2" s="50"/>
      <c r="F2" s="50"/>
    </row>
    <row r="3" s="46" customFormat="1" ht="23.1" customHeight="1" spans="1:6">
      <c r="A3" s="51" t="s">
        <v>1561</v>
      </c>
      <c r="B3" s="51"/>
      <c r="C3" s="51"/>
      <c r="D3" s="51"/>
      <c r="E3" s="51"/>
      <c r="F3" s="51"/>
    </row>
    <row r="4" s="47" customFormat="1" ht="30" customHeight="1" spans="1:6">
      <c r="A4" s="52" t="s">
        <v>1648</v>
      </c>
      <c r="B4" s="53" t="s">
        <v>1517</v>
      </c>
      <c r="C4" s="53" t="s">
        <v>1649</v>
      </c>
      <c r="D4" s="53" t="s">
        <v>1650</v>
      </c>
      <c r="E4" s="53" t="s">
        <v>1651</v>
      </c>
      <c r="F4" s="53" t="s">
        <v>1652</v>
      </c>
    </row>
    <row r="5" s="47" customFormat="1" ht="45" customHeight="1" spans="1:6">
      <c r="A5" s="54">
        <v>1</v>
      </c>
      <c r="B5" s="55"/>
      <c r="C5" s="56"/>
      <c r="D5" s="57"/>
      <c r="E5" s="57"/>
      <c r="F5" s="57"/>
    </row>
    <row r="6" s="47" customFormat="1" ht="45" customHeight="1" spans="1:6">
      <c r="A6" s="54">
        <v>2</v>
      </c>
      <c r="B6" s="55"/>
      <c r="C6" s="56"/>
      <c r="D6" s="57"/>
      <c r="E6" s="57"/>
      <c r="F6" s="57"/>
    </row>
    <row r="7" s="47" customFormat="1" ht="45" customHeight="1" spans="1:6">
      <c r="A7" s="54" t="s">
        <v>1653</v>
      </c>
      <c r="B7" s="55"/>
      <c r="C7" s="56"/>
      <c r="D7" s="57"/>
      <c r="E7" s="57"/>
      <c r="F7" s="57"/>
    </row>
    <row r="8" s="48" customFormat="1" ht="88" customHeight="1" spans="1:6">
      <c r="A8" s="58" t="s">
        <v>1654</v>
      </c>
      <c r="B8" s="58"/>
      <c r="C8" s="58"/>
      <c r="D8" s="58"/>
      <c r="E8" s="58"/>
      <c r="F8" s="58"/>
    </row>
  </sheetData>
  <mergeCells count="8">
    <mergeCell ref="A2:F2"/>
    <mergeCell ref="A3:F3"/>
    <mergeCell ref="A8:F8"/>
    <mergeCell ref="B5:B7"/>
    <mergeCell ref="C5:C7"/>
    <mergeCell ref="D5:D7"/>
    <mergeCell ref="E5:E7"/>
    <mergeCell ref="F5:F7"/>
  </mergeCells>
  <printOptions horizontalCentered="1"/>
  <pageMargins left="0.709027777777778" right="0.709027777777778" top="0.75" bottom="0.75" header="0.309027777777778" footer="0.309027777777778"/>
  <pageSetup paperSize="9" scale="68" fitToHeight="20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380"/>
  <sheetViews>
    <sheetView tabSelected="1" topLeftCell="A358" workbookViewId="0">
      <selection activeCell="B360" sqref="B360:B367"/>
    </sheetView>
  </sheetViews>
  <sheetFormatPr defaultColWidth="8" defaultRowHeight="12"/>
  <cols>
    <col min="1" max="1" width="28.8833333333333" style="11" customWidth="1"/>
    <col min="2" max="2" width="64.525" style="11" customWidth="1"/>
    <col min="3" max="4" width="20.625" style="14" customWidth="1"/>
    <col min="5" max="5" width="36.875" style="14" customWidth="1"/>
    <col min="6" max="6" width="14.3333333333333" style="14" customWidth="1"/>
    <col min="7" max="7" width="34.0583333333333" style="14" customWidth="1"/>
    <col min="8" max="9" width="13.3333333333333" style="14" customWidth="1"/>
    <col min="10" max="10" width="51.0916666666667" style="14" customWidth="1"/>
    <col min="11" max="16384" width="8" style="11"/>
  </cols>
  <sheetData>
    <row r="1" s="11" customFormat="1" spans="3:10">
      <c r="C1" s="14"/>
      <c r="D1" s="14"/>
      <c r="E1" s="14"/>
      <c r="F1" s="14"/>
      <c r="G1" s="14"/>
      <c r="H1" s="14"/>
      <c r="I1" s="14"/>
      <c r="J1" s="14"/>
    </row>
    <row r="2" s="11" customFormat="1" ht="39" customHeight="1" spans="1:10">
      <c r="A2" s="15" t="s">
        <v>1655</v>
      </c>
      <c r="B2" s="15"/>
      <c r="C2" s="16"/>
      <c r="D2" s="16"/>
      <c r="E2" s="16"/>
      <c r="F2" s="16"/>
      <c r="G2" s="16"/>
      <c r="H2" s="16"/>
      <c r="I2" s="16"/>
      <c r="J2" s="16"/>
    </row>
    <row r="3" s="11" customFormat="1" ht="23" customHeight="1" spans="1:10">
      <c r="A3" s="17"/>
      <c r="C3" s="14"/>
      <c r="D3" s="14"/>
      <c r="E3" s="14"/>
      <c r="F3" s="14"/>
      <c r="G3" s="14"/>
      <c r="H3" s="14"/>
      <c r="I3" s="14"/>
      <c r="J3" s="14"/>
    </row>
    <row r="4" s="12" customFormat="1" ht="44.25" customHeight="1" spans="1:10">
      <c r="A4" s="18" t="s">
        <v>1656</v>
      </c>
      <c r="B4" s="18" t="s">
        <v>1657</v>
      </c>
      <c r="C4" s="18" t="s">
        <v>1658</v>
      </c>
      <c r="D4" s="18" t="s">
        <v>1659</v>
      </c>
      <c r="E4" s="18" t="s">
        <v>1660</v>
      </c>
      <c r="F4" s="18" t="s">
        <v>1661</v>
      </c>
      <c r="G4" s="18" t="s">
        <v>1662</v>
      </c>
      <c r="H4" s="18" t="s">
        <v>1663</v>
      </c>
      <c r="I4" s="18" t="s">
        <v>1664</v>
      </c>
      <c r="J4" s="18" t="s">
        <v>1665</v>
      </c>
    </row>
    <row r="5" s="11" customFormat="1" ht="18.75" spans="1:10">
      <c r="A5" s="19">
        <v>1</v>
      </c>
      <c r="B5" s="19">
        <v>2</v>
      </c>
      <c r="C5" s="19">
        <v>3</v>
      </c>
      <c r="D5" s="19">
        <v>4</v>
      </c>
      <c r="E5" s="19">
        <v>5</v>
      </c>
      <c r="F5" s="19">
        <v>6</v>
      </c>
      <c r="G5" s="19">
        <v>7</v>
      </c>
      <c r="H5" s="19">
        <v>8</v>
      </c>
      <c r="I5" s="19">
        <v>9</v>
      </c>
      <c r="J5" s="19">
        <v>10</v>
      </c>
    </row>
    <row r="6" s="13" customFormat="1" ht="35" customHeight="1" spans="1:10">
      <c r="A6" s="20" t="s">
        <v>1666</v>
      </c>
      <c r="B6" s="21"/>
      <c r="C6" s="22"/>
      <c r="D6" s="22"/>
      <c r="E6" s="22"/>
      <c r="F6" s="23"/>
      <c r="G6" s="22"/>
      <c r="H6" s="23"/>
      <c r="I6" s="23"/>
      <c r="J6" s="30"/>
    </row>
    <row r="7" s="13" customFormat="1" ht="35" customHeight="1" spans="1:10">
      <c r="A7" s="24" t="s">
        <v>1667</v>
      </c>
      <c r="B7" s="24" t="s">
        <v>1668</v>
      </c>
      <c r="C7" s="20" t="s">
        <v>1669</v>
      </c>
      <c r="D7" s="20" t="s">
        <v>1670</v>
      </c>
      <c r="E7" s="25" t="s">
        <v>1671</v>
      </c>
      <c r="F7" s="26" t="s">
        <v>1672</v>
      </c>
      <c r="G7" s="446" t="s">
        <v>1673</v>
      </c>
      <c r="H7" s="26" t="s">
        <v>1674</v>
      </c>
      <c r="I7" s="26" t="s">
        <v>1675</v>
      </c>
      <c r="J7" s="28" t="s">
        <v>1676</v>
      </c>
    </row>
    <row r="8" s="13" customFormat="1" ht="58" customHeight="1" spans="1:10">
      <c r="A8" s="27"/>
      <c r="B8" s="27"/>
      <c r="C8" s="20" t="s">
        <v>1669</v>
      </c>
      <c r="D8" s="20" t="s">
        <v>1670</v>
      </c>
      <c r="E8" s="25" t="s">
        <v>1677</v>
      </c>
      <c r="F8" s="26" t="s">
        <v>1678</v>
      </c>
      <c r="G8" s="446" t="s">
        <v>1679</v>
      </c>
      <c r="H8" s="26" t="s">
        <v>1680</v>
      </c>
      <c r="I8" s="26" t="s">
        <v>1675</v>
      </c>
      <c r="J8" s="28" t="s">
        <v>1681</v>
      </c>
    </row>
    <row r="9" s="13" customFormat="1" ht="35" customHeight="1" spans="1:10">
      <c r="A9" s="27"/>
      <c r="B9" s="27"/>
      <c r="C9" s="20" t="s">
        <v>1669</v>
      </c>
      <c r="D9" s="20" t="s">
        <v>1670</v>
      </c>
      <c r="E9" s="25" t="s">
        <v>1682</v>
      </c>
      <c r="F9" s="26" t="s">
        <v>1683</v>
      </c>
      <c r="G9" s="446" t="s">
        <v>1684</v>
      </c>
      <c r="H9" s="26" t="s">
        <v>1685</v>
      </c>
      <c r="I9" s="26" t="s">
        <v>1675</v>
      </c>
      <c r="J9" s="28" t="s">
        <v>1686</v>
      </c>
    </row>
    <row r="10" s="13" customFormat="1" ht="39" customHeight="1" spans="1:10">
      <c r="A10" s="27"/>
      <c r="B10" s="27"/>
      <c r="C10" s="20" t="s">
        <v>1669</v>
      </c>
      <c r="D10" s="20" t="s">
        <v>1670</v>
      </c>
      <c r="E10" s="25" t="s">
        <v>1687</v>
      </c>
      <c r="F10" s="26" t="s">
        <v>1683</v>
      </c>
      <c r="G10" s="446" t="s">
        <v>1679</v>
      </c>
      <c r="H10" s="26" t="s">
        <v>1680</v>
      </c>
      <c r="I10" s="26" t="s">
        <v>1675</v>
      </c>
      <c r="J10" s="28" t="s">
        <v>1688</v>
      </c>
    </row>
    <row r="11" s="13" customFormat="1" ht="35" customHeight="1" spans="1:10">
      <c r="A11" s="27"/>
      <c r="B11" s="27"/>
      <c r="C11" s="20" t="s">
        <v>1669</v>
      </c>
      <c r="D11" s="20" t="s">
        <v>1670</v>
      </c>
      <c r="E11" s="25" t="s">
        <v>1689</v>
      </c>
      <c r="F11" s="26" t="s">
        <v>1672</v>
      </c>
      <c r="G11" s="446" t="s">
        <v>1690</v>
      </c>
      <c r="H11" s="26" t="s">
        <v>1691</v>
      </c>
      <c r="I11" s="26" t="s">
        <v>1675</v>
      </c>
      <c r="J11" s="28" t="s">
        <v>1692</v>
      </c>
    </row>
    <row r="12" s="13" customFormat="1" ht="53" customHeight="1" spans="1:10">
      <c r="A12" s="27"/>
      <c r="B12" s="27"/>
      <c r="C12" s="20" t="s">
        <v>1669</v>
      </c>
      <c r="D12" s="20" t="s">
        <v>1670</v>
      </c>
      <c r="E12" s="25" t="s">
        <v>1693</v>
      </c>
      <c r="F12" s="26" t="s">
        <v>1672</v>
      </c>
      <c r="G12" s="446" t="s">
        <v>1694</v>
      </c>
      <c r="H12" s="26" t="s">
        <v>1695</v>
      </c>
      <c r="I12" s="26" t="s">
        <v>1675</v>
      </c>
      <c r="J12" s="28" t="s">
        <v>1696</v>
      </c>
    </row>
    <row r="13" s="13" customFormat="1" ht="39" customHeight="1" spans="1:10">
      <c r="A13" s="27"/>
      <c r="B13" s="27"/>
      <c r="C13" s="20" t="s">
        <v>1669</v>
      </c>
      <c r="D13" s="20" t="s">
        <v>1670</v>
      </c>
      <c r="E13" s="25" t="s">
        <v>1697</v>
      </c>
      <c r="F13" s="26" t="s">
        <v>1672</v>
      </c>
      <c r="G13" s="446" t="s">
        <v>1698</v>
      </c>
      <c r="H13" s="26" t="s">
        <v>1699</v>
      </c>
      <c r="I13" s="26" t="s">
        <v>1675</v>
      </c>
      <c r="J13" s="28" t="s">
        <v>1700</v>
      </c>
    </row>
    <row r="14" s="13" customFormat="1" ht="44" customHeight="1" spans="1:10">
      <c r="A14" s="27"/>
      <c r="B14" s="27"/>
      <c r="C14" s="20" t="s">
        <v>1669</v>
      </c>
      <c r="D14" s="20" t="s">
        <v>1670</v>
      </c>
      <c r="E14" s="25" t="s">
        <v>1701</v>
      </c>
      <c r="F14" s="26" t="s">
        <v>1672</v>
      </c>
      <c r="G14" s="446" t="s">
        <v>1702</v>
      </c>
      <c r="H14" s="26" t="s">
        <v>1699</v>
      </c>
      <c r="I14" s="26" t="s">
        <v>1675</v>
      </c>
      <c r="J14" s="28" t="s">
        <v>1703</v>
      </c>
    </row>
    <row r="15" s="13" customFormat="1" ht="35" customHeight="1" spans="1:10">
      <c r="A15" s="27"/>
      <c r="B15" s="27"/>
      <c r="C15" s="20" t="s">
        <v>1669</v>
      </c>
      <c r="D15" s="20" t="s">
        <v>1670</v>
      </c>
      <c r="E15" s="25" t="s">
        <v>1704</v>
      </c>
      <c r="F15" s="26" t="s">
        <v>1683</v>
      </c>
      <c r="G15" s="446" t="s">
        <v>1679</v>
      </c>
      <c r="H15" s="26" t="s">
        <v>1705</v>
      </c>
      <c r="I15" s="26" t="s">
        <v>1675</v>
      </c>
      <c r="J15" s="28" t="s">
        <v>1706</v>
      </c>
    </row>
    <row r="16" s="13" customFormat="1" ht="65" customHeight="1" spans="1:10">
      <c r="A16" s="27"/>
      <c r="B16" s="27"/>
      <c r="C16" s="20" t="s">
        <v>1669</v>
      </c>
      <c r="D16" s="20" t="s">
        <v>1670</v>
      </c>
      <c r="E16" s="25" t="s">
        <v>1707</v>
      </c>
      <c r="F16" s="26" t="s">
        <v>1678</v>
      </c>
      <c r="G16" s="446" t="s">
        <v>1679</v>
      </c>
      <c r="H16" s="26" t="s">
        <v>1680</v>
      </c>
      <c r="I16" s="26" t="s">
        <v>1675</v>
      </c>
      <c r="J16" s="28" t="s">
        <v>1708</v>
      </c>
    </row>
    <row r="17" s="13" customFormat="1" ht="42" customHeight="1" spans="1:10">
      <c r="A17" s="27"/>
      <c r="B17" s="27"/>
      <c r="C17" s="20" t="s">
        <v>1669</v>
      </c>
      <c r="D17" s="20" t="s">
        <v>1670</v>
      </c>
      <c r="E17" s="25" t="s">
        <v>1709</v>
      </c>
      <c r="F17" s="26" t="s">
        <v>1678</v>
      </c>
      <c r="G17" s="446" t="s">
        <v>1679</v>
      </c>
      <c r="H17" s="26" t="s">
        <v>1680</v>
      </c>
      <c r="I17" s="26" t="s">
        <v>1675</v>
      </c>
      <c r="J17" s="28" t="s">
        <v>1710</v>
      </c>
    </row>
    <row r="18" s="13" customFormat="1" ht="35" customHeight="1" spans="1:10">
      <c r="A18" s="27"/>
      <c r="B18" s="27"/>
      <c r="C18" s="20" t="s">
        <v>1669</v>
      </c>
      <c r="D18" s="20" t="s">
        <v>1670</v>
      </c>
      <c r="E18" s="25" t="s">
        <v>1711</v>
      </c>
      <c r="F18" s="26" t="s">
        <v>1678</v>
      </c>
      <c r="G18" s="446" t="s">
        <v>1679</v>
      </c>
      <c r="H18" s="26" t="s">
        <v>1680</v>
      </c>
      <c r="I18" s="26" t="s">
        <v>1675</v>
      </c>
      <c r="J18" s="28" t="s">
        <v>1712</v>
      </c>
    </row>
    <row r="19" s="13" customFormat="1" ht="35" customHeight="1" spans="1:10">
      <c r="A19" s="27"/>
      <c r="B19" s="27"/>
      <c r="C19" s="20" t="s">
        <v>1669</v>
      </c>
      <c r="D19" s="20" t="s">
        <v>1670</v>
      </c>
      <c r="E19" s="25" t="s">
        <v>1713</v>
      </c>
      <c r="F19" s="26" t="s">
        <v>1672</v>
      </c>
      <c r="G19" s="446" t="s">
        <v>1714</v>
      </c>
      <c r="H19" s="26" t="s">
        <v>1715</v>
      </c>
      <c r="I19" s="26" t="s">
        <v>1675</v>
      </c>
      <c r="J19" s="28" t="s">
        <v>1716</v>
      </c>
    </row>
    <row r="20" s="13" customFormat="1" ht="35" customHeight="1" spans="1:10">
      <c r="A20" s="27"/>
      <c r="B20" s="27"/>
      <c r="C20" s="20" t="s">
        <v>1669</v>
      </c>
      <c r="D20" s="20" t="s">
        <v>1670</v>
      </c>
      <c r="E20" s="25" t="s">
        <v>1717</v>
      </c>
      <c r="F20" s="26" t="s">
        <v>1672</v>
      </c>
      <c r="G20" s="446" t="s">
        <v>1718</v>
      </c>
      <c r="H20" s="26" t="s">
        <v>1719</v>
      </c>
      <c r="I20" s="26" t="s">
        <v>1675</v>
      </c>
      <c r="J20" s="28" t="s">
        <v>1720</v>
      </c>
    </row>
    <row r="21" s="13" customFormat="1" ht="35" customHeight="1" spans="1:10">
      <c r="A21" s="27"/>
      <c r="B21" s="27"/>
      <c r="C21" s="20" t="s">
        <v>1669</v>
      </c>
      <c r="D21" s="20" t="s">
        <v>1670</v>
      </c>
      <c r="E21" s="25" t="s">
        <v>1721</v>
      </c>
      <c r="F21" s="26" t="s">
        <v>1672</v>
      </c>
      <c r="G21" s="446" t="s">
        <v>1722</v>
      </c>
      <c r="H21" s="26" t="s">
        <v>1680</v>
      </c>
      <c r="I21" s="26" t="s">
        <v>1675</v>
      </c>
      <c r="J21" s="28" t="s">
        <v>1723</v>
      </c>
    </row>
    <row r="22" s="13" customFormat="1" ht="33" customHeight="1" spans="1:10">
      <c r="A22" s="27"/>
      <c r="B22" s="27"/>
      <c r="C22" s="20" t="s">
        <v>1669</v>
      </c>
      <c r="D22" s="20" t="s">
        <v>1670</v>
      </c>
      <c r="E22" s="25" t="s">
        <v>1724</v>
      </c>
      <c r="F22" s="26" t="s">
        <v>1683</v>
      </c>
      <c r="G22" s="446" t="s">
        <v>1725</v>
      </c>
      <c r="H22" s="26" t="s">
        <v>1726</v>
      </c>
      <c r="I22" s="26" t="s">
        <v>1675</v>
      </c>
      <c r="J22" s="28" t="s">
        <v>1727</v>
      </c>
    </row>
    <row r="23" s="13" customFormat="1" ht="44" customHeight="1" spans="1:10">
      <c r="A23" s="27"/>
      <c r="B23" s="27"/>
      <c r="C23" s="20" t="s">
        <v>1669</v>
      </c>
      <c r="D23" s="20" t="s">
        <v>1670</v>
      </c>
      <c r="E23" s="25" t="s">
        <v>1728</v>
      </c>
      <c r="F23" s="26" t="s">
        <v>1683</v>
      </c>
      <c r="G23" s="446" t="s">
        <v>1679</v>
      </c>
      <c r="H23" s="26" t="s">
        <v>1685</v>
      </c>
      <c r="I23" s="26" t="s">
        <v>1675</v>
      </c>
      <c r="J23" s="28" t="s">
        <v>1729</v>
      </c>
    </row>
    <row r="24" s="13" customFormat="1" ht="35" customHeight="1" spans="1:10">
      <c r="A24" s="27"/>
      <c r="B24" s="27"/>
      <c r="C24" s="20" t="s">
        <v>1669</v>
      </c>
      <c r="D24" s="25" t="s">
        <v>1730</v>
      </c>
      <c r="E24" s="25" t="s">
        <v>1731</v>
      </c>
      <c r="F24" s="26" t="s">
        <v>1672</v>
      </c>
      <c r="G24" s="446" t="s">
        <v>1673</v>
      </c>
      <c r="H24" s="26" t="s">
        <v>1674</v>
      </c>
      <c r="I24" s="26" t="s">
        <v>1675</v>
      </c>
      <c r="J24" s="28" t="s">
        <v>1732</v>
      </c>
    </row>
    <row r="25" s="13" customFormat="1" ht="35" customHeight="1" spans="1:10">
      <c r="A25" s="27"/>
      <c r="B25" s="27"/>
      <c r="C25" s="20" t="s">
        <v>1669</v>
      </c>
      <c r="D25" s="25" t="s">
        <v>1730</v>
      </c>
      <c r="E25" s="25" t="s">
        <v>1733</v>
      </c>
      <c r="F25" s="26" t="s">
        <v>1678</v>
      </c>
      <c r="G25" s="446" t="s">
        <v>1702</v>
      </c>
      <c r="H25" s="26" t="s">
        <v>1719</v>
      </c>
      <c r="I25" s="26" t="s">
        <v>1675</v>
      </c>
      <c r="J25" s="28" t="s">
        <v>1734</v>
      </c>
    </row>
    <row r="26" s="13" customFormat="1" ht="35" customHeight="1" spans="1:10">
      <c r="A26" s="27"/>
      <c r="B26" s="27"/>
      <c r="C26" s="20" t="s">
        <v>1669</v>
      </c>
      <c r="D26" s="25" t="s">
        <v>1730</v>
      </c>
      <c r="E26" s="25" t="s">
        <v>1735</v>
      </c>
      <c r="F26" s="26" t="s">
        <v>1683</v>
      </c>
      <c r="G26" s="446" t="s">
        <v>1684</v>
      </c>
      <c r="H26" s="26" t="s">
        <v>1719</v>
      </c>
      <c r="I26" s="26" t="s">
        <v>1675</v>
      </c>
      <c r="J26" s="28" t="s">
        <v>1736</v>
      </c>
    </row>
    <row r="27" s="13" customFormat="1" ht="35" customHeight="1" spans="1:10">
      <c r="A27" s="27"/>
      <c r="B27" s="27"/>
      <c r="C27" s="20" t="s">
        <v>1669</v>
      </c>
      <c r="D27" s="25" t="s">
        <v>1730</v>
      </c>
      <c r="E27" s="25" t="s">
        <v>1737</v>
      </c>
      <c r="F27" s="26" t="s">
        <v>1672</v>
      </c>
      <c r="G27" s="446" t="s">
        <v>1738</v>
      </c>
      <c r="H27" s="26" t="s">
        <v>1719</v>
      </c>
      <c r="I27" s="26" t="s">
        <v>1675</v>
      </c>
      <c r="J27" s="28" t="s">
        <v>1739</v>
      </c>
    </row>
    <row r="28" s="13" customFormat="1" ht="35" customHeight="1" spans="1:10">
      <c r="A28" s="27"/>
      <c r="B28" s="27"/>
      <c r="C28" s="20" t="s">
        <v>1669</v>
      </c>
      <c r="D28" s="20" t="s">
        <v>1740</v>
      </c>
      <c r="E28" s="25" t="s">
        <v>1741</v>
      </c>
      <c r="F28" s="26" t="s">
        <v>1742</v>
      </c>
      <c r="G28" s="446" t="s">
        <v>1743</v>
      </c>
      <c r="H28" s="26" t="s">
        <v>1744</v>
      </c>
      <c r="I28" s="26" t="s">
        <v>1675</v>
      </c>
      <c r="J28" s="26" t="s">
        <v>1745</v>
      </c>
    </row>
    <row r="29" s="13" customFormat="1" ht="35" customHeight="1" spans="1:10">
      <c r="A29" s="27"/>
      <c r="B29" s="27"/>
      <c r="C29" s="20" t="s">
        <v>1746</v>
      </c>
      <c r="D29" s="25" t="s">
        <v>1747</v>
      </c>
      <c r="E29" s="25" t="s">
        <v>1748</v>
      </c>
      <c r="F29" s="28" t="s">
        <v>1672</v>
      </c>
      <c r="G29" s="447" t="s">
        <v>1702</v>
      </c>
      <c r="H29" s="28" t="s">
        <v>1719</v>
      </c>
      <c r="I29" s="28" t="s">
        <v>1675</v>
      </c>
      <c r="J29" s="28" t="s">
        <v>1749</v>
      </c>
    </row>
    <row r="30" s="13" customFormat="1" ht="61" customHeight="1" spans="1:10">
      <c r="A30" s="27"/>
      <c r="B30" s="27"/>
      <c r="C30" s="20" t="s">
        <v>1746</v>
      </c>
      <c r="D30" s="25" t="s">
        <v>1747</v>
      </c>
      <c r="E30" s="25" t="s">
        <v>1750</v>
      </c>
      <c r="F30" s="28" t="s">
        <v>1683</v>
      </c>
      <c r="G30" s="447" t="s">
        <v>1751</v>
      </c>
      <c r="H30" s="28" t="s">
        <v>1752</v>
      </c>
      <c r="I30" s="28" t="s">
        <v>1753</v>
      </c>
      <c r="J30" s="28" t="s">
        <v>1754</v>
      </c>
    </row>
    <row r="31" s="13" customFormat="1" ht="35" customHeight="1" spans="1:10">
      <c r="A31" s="27"/>
      <c r="B31" s="27"/>
      <c r="C31" s="20" t="s">
        <v>1755</v>
      </c>
      <c r="D31" s="25" t="s">
        <v>1756</v>
      </c>
      <c r="E31" s="25" t="s">
        <v>1757</v>
      </c>
      <c r="F31" s="26" t="s">
        <v>1678</v>
      </c>
      <c r="G31" s="446" t="s">
        <v>1702</v>
      </c>
      <c r="H31" s="26" t="s">
        <v>1719</v>
      </c>
      <c r="I31" s="28" t="s">
        <v>1753</v>
      </c>
      <c r="J31" s="26" t="s">
        <v>1758</v>
      </c>
    </row>
    <row r="32" s="13" customFormat="1" ht="35" customHeight="1" spans="1:10">
      <c r="A32" s="27"/>
      <c r="B32" s="27"/>
      <c r="C32" s="20" t="s">
        <v>1755</v>
      </c>
      <c r="D32" s="25" t="s">
        <v>1756</v>
      </c>
      <c r="E32" s="25" t="s">
        <v>1759</v>
      </c>
      <c r="F32" s="26" t="s">
        <v>1678</v>
      </c>
      <c r="G32" s="446" t="s">
        <v>1702</v>
      </c>
      <c r="H32" s="26" t="s">
        <v>1719</v>
      </c>
      <c r="I32" s="28" t="s">
        <v>1753</v>
      </c>
      <c r="J32" s="26" t="s">
        <v>1760</v>
      </c>
    </row>
    <row r="33" s="13" customFormat="1" ht="35" customHeight="1" spans="1:10">
      <c r="A33" s="29"/>
      <c r="B33" s="29"/>
      <c r="C33" s="20" t="s">
        <v>1755</v>
      </c>
      <c r="D33" s="25" t="s">
        <v>1756</v>
      </c>
      <c r="E33" s="25" t="s">
        <v>1761</v>
      </c>
      <c r="F33" s="26" t="s">
        <v>1678</v>
      </c>
      <c r="G33" s="446" t="s">
        <v>1702</v>
      </c>
      <c r="H33" s="26" t="s">
        <v>1719</v>
      </c>
      <c r="I33" s="28" t="s">
        <v>1753</v>
      </c>
      <c r="J33" s="26" t="s">
        <v>1762</v>
      </c>
    </row>
    <row r="34" s="13" customFormat="1" ht="35" customHeight="1" spans="1:10">
      <c r="A34" s="20" t="s">
        <v>1763</v>
      </c>
      <c r="B34" s="21"/>
      <c r="C34" s="22"/>
      <c r="D34" s="22"/>
      <c r="E34" s="22"/>
      <c r="F34" s="23"/>
      <c r="G34" s="22"/>
      <c r="H34" s="23"/>
      <c r="I34" s="23"/>
      <c r="J34" s="30"/>
    </row>
    <row r="35" s="13" customFormat="1" ht="35" customHeight="1" spans="1:10">
      <c r="A35" s="24" t="s">
        <v>1764</v>
      </c>
      <c r="B35" s="24" t="s">
        <v>1765</v>
      </c>
      <c r="C35" s="20" t="s">
        <v>1669</v>
      </c>
      <c r="D35" s="20" t="s">
        <v>1670</v>
      </c>
      <c r="E35" s="25" t="s">
        <v>1766</v>
      </c>
      <c r="F35" s="26" t="s">
        <v>1678</v>
      </c>
      <c r="G35" s="446" t="s">
        <v>1767</v>
      </c>
      <c r="H35" s="26" t="s">
        <v>1768</v>
      </c>
      <c r="I35" s="26" t="s">
        <v>1675</v>
      </c>
      <c r="J35" s="26" t="s">
        <v>1769</v>
      </c>
    </row>
    <row r="36" s="13" customFormat="1" ht="35" customHeight="1" spans="1:10">
      <c r="A36" s="27"/>
      <c r="B36" s="27"/>
      <c r="C36" s="20" t="s">
        <v>1669</v>
      </c>
      <c r="D36" s="20" t="s">
        <v>1670</v>
      </c>
      <c r="E36" s="25" t="s">
        <v>1770</v>
      </c>
      <c r="F36" s="26" t="s">
        <v>1678</v>
      </c>
      <c r="G36" s="446" t="s">
        <v>1771</v>
      </c>
      <c r="H36" s="26" t="s">
        <v>1772</v>
      </c>
      <c r="I36" s="26" t="s">
        <v>1675</v>
      </c>
      <c r="J36" s="26" t="s">
        <v>1773</v>
      </c>
    </row>
    <row r="37" s="13" customFormat="1" ht="35" customHeight="1" spans="1:10">
      <c r="A37" s="27"/>
      <c r="B37" s="27"/>
      <c r="C37" s="20" t="s">
        <v>1669</v>
      </c>
      <c r="D37" s="20" t="s">
        <v>1670</v>
      </c>
      <c r="E37" s="25" t="s">
        <v>1774</v>
      </c>
      <c r="F37" s="26" t="s">
        <v>1678</v>
      </c>
      <c r="G37" s="446" t="s">
        <v>1775</v>
      </c>
      <c r="H37" s="26" t="s">
        <v>1699</v>
      </c>
      <c r="I37" s="26" t="s">
        <v>1675</v>
      </c>
      <c r="J37" s="26" t="s">
        <v>1776</v>
      </c>
    </row>
    <row r="38" s="13" customFormat="1" ht="35" customHeight="1" spans="1:10">
      <c r="A38" s="27"/>
      <c r="B38" s="27"/>
      <c r="C38" s="20" t="s">
        <v>1669</v>
      </c>
      <c r="D38" s="20" t="s">
        <v>1670</v>
      </c>
      <c r="E38" s="25" t="s">
        <v>1777</v>
      </c>
      <c r="F38" s="26" t="s">
        <v>1683</v>
      </c>
      <c r="G38" s="446" t="s">
        <v>1684</v>
      </c>
      <c r="H38" s="26" t="s">
        <v>1719</v>
      </c>
      <c r="I38" s="26" t="s">
        <v>1675</v>
      </c>
      <c r="J38" s="26" t="s">
        <v>1778</v>
      </c>
    </row>
    <row r="39" s="13" customFormat="1" ht="35" customHeight="1" spans="1:10">
      <c r="A39" s="27"/>
      <c r="B39" s="27"/>
      <c r="C39" s="20" t="s">
        <v>1669</v>
      </c>
      <c r="D39" s="20" t="s">
        <v>1670</v>
      </c>
      <c r="E39" s="25" t="s">
        <v>1779</v>
      </c>
      <c r="F39" s="26" t="s">
        <v>1683</v>
      </c>
      <c r="G39" s="446" t="s">
        <v>1684</v>
      </c>
      <c r="H39" s="26" t="s">
        <v>1719</v>
      </c>
      <c r="I39" s="26" t="s">
        <v>1675</v>
      </c>
      <c r="J39" s="26" t="s">
        <v>1780</v>
      </c>
    </row>
    <row r="40" s="13" customFormat="1" ht="35" customHeight="1" spans="1:10">
      <c r="A40" s="27"/>
      <c r="B40" s="27"/>
      <c r="C40" s="20" t="s">
        <v>1669</v>
      </c>
      <c r="D40" s="20" t="s">
        <v>1670</v>
      </c>
      <c r="E40" s="25" t="s">
        <v>1781</v>
      </c>
      <c r="F40" s="26" t="s">
        <v>1678</v>
      </c>
      <c r="G40" s="446" t="s">
        <v>1782</v>
      </c>
      <c r="H40" s="26" t="s">
        <v>1783</v>
      </c>
      <c r="I40" s="26" t="s">
        <v>1675</v>
      </c>
      <c r="J40" s="26" t="s">
        <v>1784</v>
      </c>
    </row>
    <row r="41" s="13" customFormat="1" ht="35" customHeight="1" spans="1:10">
      <c r="A41" s="27"/>
      <c r="B41" s="27"/>
      <c r="C41" s="20" t="s">
        <v>1669</v>
      </c>
      <c r="D41" s="20" t="s">
        <v>1670</v>
      </c>
      <c r="E41" s="25" t="s">
        <v>1785</v>
      </c>
      <c r="F41" s="26" t="s">
        <v>1678</v>
      </c>
      <c r="G41" s="446" t="s">
        <v>1786</v>
      </c>
      <c r="H41" s="26" t="s">
        <v>1787</v>
      </c>
      <c r="I41" s="26" t="s">
        <v>1675</v>
      </c>
      <c r="J41" s="26" t="s">
        <v>1788</v>
      </c>
    </row>
    <row r="42" s="13" customFormat="1" ht="35" customHeight="1" spans="1:10">
      <c r="A42" s="27"/>
      <c r="B42" s="27"/>
      <c r="C42" s="20" t="s">
        <v>1669</v>
      </c>
      <c r="D42" s="20" t="s">
        <v>1670</v>
      </c>
      <c r="E42" s="25" t="s">
        <v>1789</v>
      </c>
      <c r="F42" s="26" t="s">
        <v>1790</v>
      </c>
      <c r="G42" s="446" t="s">
        <v>1791</v>
      </c>
      <c r="H42" s="26" t="s">
        <v>1787</v>
      </c>
      <c r="I42" s="26" t="s">
        <v>1675</v>
      </c>
      <c r="J42" s="26" t="s">
        <v>1792</v>
      </c>
    </row>
    <row r="43" s="13" customFormat="1" ht="35" customHeight="1" spans="1:10">
      <c r="A43" s="27"/>
      <c r="B43" s="27"/>
      <c r="C43" s="20" t="s">
        <v>1669</v>
      </c>
      <c r="D43" s="20" t="s">
        <v>1670</v>
      </c>
      <c r="E43" s="25" t="s">
        <v>1793</v>
      </c>
      <c r="F43" s="26" t="s">
        <v>1678</v>
      </c>
      <c r="G43" s="446" t="s">
        <v>1794</v>
      </c>
      <c r="H43" s="26" t="s">
        <v>1787</v>
      </c>
      <c r="I43" s="26" t="s">
        <v>1675</v>
      </c>
      <c r="J43" s="26" t="s">
        <v>1795</v>
      </c>
    </row>
    <row r="44" s="13" customFormat="1" ht="35" customHeight="1" spans="1:10">
      <c r="A44" s="27"/>
      <c r="B44" s="27"/>
      <c r="C44" s="20" t="s">
        <v>1669</v>
      </c>
      <c r="D44" s="20" t="s">
        <v>1730</v>
      </c>
      <c r="E44" s="25" t="s">
        <v>1796</v>
      </c>
      <c r="F44" s="26" t="s">
        <v>1683</v>
      </c>
      <c r="G44" s="446" t="s">
        <v>1684</v>
      </c>
      <c r="H44" s="26" t="s">
        <v>1719</v>
      </c>
      <c r="I44" s="26" t="s">
        <v>1675</v>
      </c>
      <c r="J44" s="26" t="s">
        <v>1797</v>
      </c>
    </row>
    <row r="45" s="13" customFormat="1" ht="35" customHeight="1" spans="1:10">
      <c r="A45" s="27"/>
      <c r="B45" s="27"/>
      <c r="C45" s="20" t="s">
        <v>1669</v>
      </c>
      <c r="D45" s="20" t="s">
        <v>1730</v>
      </c>
      <c r="E45" s="25" t="s">
        <v>1798</v>
      </c>
      <c r="F45" s="26" t="s">
        <v>1683</v>
      </c>
      <c r="G45" s="446" t="s">
        <v>1684</v>
      </c>
      <c r="H45" s="26" t="s">
        <v>1719</v>
      </c>
      <c r="I45" s="26" t="s">
        <v>1675</v>
      </c>
      <c r="J45" s="26" t="s">
        <v>1799</v>
      </c>
    </row>
    <row r="46" s="13" customFormat="1" ht="35" customHeight="1" spans="1:10">
      <c r="A46" s="27"/>
      <c r="B46" s="27"/>
      <c r="C46" s="20" t="s">
        <v>1669</v>
      </c>
      <c r="D46" s="20" t="s">
        <v>1730</v>
      </c>
      <c r="E46" s="25" t="s">
        <v>1800</v>
      </c>
      <c r="F46" s="26" t="s">
        <v>1683</v>
      </c>
      <c r="G46" s="446" t="s">
        <v>1684</v>
      </c>
      <c r="H46" s="26" t="s">
        <v>1719</v>
      </c>
      <c r="I46" s="26" t="s">
        <v>1675</v>
      </c>
      <c r="J46" s="26" t="s">
        <v>1801</v>
      </c>
    </row>
    <row r="47" s="13" customFormat="1" ht="35" customHeight="1" spans="1:10">
      <c r="A47" s="27"/>
      <c r="B47" s="27"/>
      <c r="C47" s="20" t="s">
        <v>1669</v>
      </c>
      <c r="D47" s="20" t="s">
        <v>1730</v>
      </c>
      <c r="E47" s="25" t="s">
        <v>1802</v>
      </c>
      <c r="F47" s="26" t="s">
        <v>1683</v>
      </c>
      <c r="G47" s="446" t="s">
        <v>1684</v>
      </c>
      <c r="H47" s="26" t="s">
        <v>1719</v>
      </c>
      <c r="I47" s="26" t="s">
        <v>1675</v>
      </c>
      <c r="J47" s="26" t="s">
        <v>1801</v>
      </c>
    </row>
    <row r="48" s="13" customFormat="1" ht="35" customHeight="1" spans="1:10">
      <c r="A48" s="27"/>
      <c r="B48" s="27"/>
      <c r="C48" s="20" t="s">
        <v>1669</v>
      </c>
      <c r="D48" s="20" t="s">
        <v>1730</v>
      </c>
      <c r="E48" s="25" t="s">
        <v>1803</v>
      </c>
      <c r="F48" s="26" t="s">
        <v>1790</v>
      </c>
      <c r="G48" s="446" t="s">
        <v>1804</v>
      </c>
      <c r="H48" s="26" t="s">
        <v>1715</v>
      </c>
      <c r="I48" s="26" t="s">
        <v>1675</v>
      </c>
      <c r="J48" s="26" t="s">
        <v>1805</v>
      </c>
    </row>
    <row r="49" s="13" customFormat="1" ht="35" customHeight="1" spans="1:10">
      <c r="A49" s="27"/>
      <c r="B49" s="27"/>
      <c r="C49" s="20" t="s">
        <v>1669</v>
      </c>
      <c r="D49" s="20" t="s">
        <v>1730</v>
      </c>
      <c r="E49" s="25" t="s">
        <v>1806</v>
      </c>
      <c r="F49" s="28" t="s">
        <v>1678</v>
      </c>
      <c r="G49" s="447" t="s">
        <v>1702</v>
      </c>
      <c r="H49" s="28" t="s">
        <v>1719</v>
      </c>
      <c r="I49" s="28" t="s">
        <v>1675</v>
      </c>
      <c r="J49" s="28" t="s">
        <v>1807</v>
      </c>
    </row>
    <row r="50" s="13" customFormat="1" ht="35" customHeight="1" spans="1:10">
      <c r="A50" s="27"/>
      <c r="B50" s="27"/>
      <c r="C50" s="20" t="s">
        <v>1669</v>
      </c>
      <c r="D50" s="20" t="s">
        <v>1740</v>
      </c>
      <c r="E50" s="25" t="s">
        <v>1808</v>
      </c>
      <c r="F50" s="28" t="s">
        <v>1790</v>
      </c>
      <c r="G50" s="447" t="s">
        <v>1809</v>
      </c>
      <c r="H50" s="28" t="s">
        <v>1810</v>
      </c>
      <c r="I50" s="28" t="s">
        <v>1675</v>
      </c>
      <c r="J50" s="28" t="s">
        <v>1811</v>
      </c>
    </row>
    <row r="51" s="13" customFormat="1" ht="35" customHeight="1" spans="1:10">
      <c r="A51" s="27"/>
      <c r="B51" s="27"/>
      <c r="C51" s="20" t="s">
        <v>1669</v>
      </c>
      <c r="D51" s="20" t="s">
        <v>1740</v>
      </c>
      <c r="E51" s="25" t="s">
        <v>1812</v>
      </c>
      <c r="F51" s="28" t="s">
        <v>1683</v>
      </c>
      <c r="G51" s="447" t="s">
        <v>1679</v>
      </c>
      <c r="H51" s="28" t="s">
        <v>1813</v>
      </c>
      <c r="I51" s="28" t="s">
        <v>1675</v>
      </c>
      <c r="J51" s="28" t="s">
        <v>1814</v>
      </c>
    </row>
    <row r="52" s="13" customFormat="1" ht="35" customHeight="1" spans="1:10">
      <c r="A52" s="27"/>
      <c r="B52" s="27"/>
      <c r="C52" s="20" t="s">
        <v>1669</v>
      </c>
      <c r="D52" s="20" t="s">
        <v>1740</v>
      </c>
      <c r="E52" s="25" t="s">
        <v>1815</v>
      </c>
      <c r="F52" s="28" t="s">
        <v>1678</v>
      </c>
      <c r="G52" s="447" t="s">
        <v>1679</v>
      </c>
      <c r="H52" s="28" t="s">
        <v>1813</v>
      </c>
      <c r="I52" s="28" t="s">
        <v>1675</v>
      </c>
      <c r="J52" s="28" t="s">
        <v>1816</v>
      </c>
    </row>
    <row r="53" s="13" customFormat="1" ht="35" customHeight="1" spans="1:10">
      <c r="A53" s="27"/>
      <c r="B53" s="27"/>
      <c r="C53" s="20" t="s">
        <v>1669</v>
      </c>
      <c r="D53" s="20" t="s">
        <v>1740</v>
      </c>
      <c r="E53" s="25" t="s">
        <v>1817</v>
      </c>
      <c r="F53" s="28" t="s">
        <v>1678</v>
      </c>
      <c r="G53" s="447" t="s">
        <v>1679</v>
      </c>
      <c r="H53" s="28" t="s">
        <v>1787</v>
      </c>
      <c r="I53" s="28" t="s">
        <v>1675</v>
      </c>
      <c r="J53" s="28" t="s">
        <v>1818</v>
      </c>
    </row>
    <row r="54" s="13" customFormat="1" ht="35" customHeight="1" spans="1:10">
      <c r="A54" s="27"/>
      <c r="B54" s="27"/>
      <c r="C54" s="20" t="s">
        <v>1669</v>
      </c>
      <c r="D54" s="20" t="s">
        <v>1740</v>
      </c>
      <c r="E54" s="25" t="s">
        <v>1819</v>
      </c>
      <c r="F54" s="28" t="s">
        <v>1678</v>
      </c>
      <c r="G54" s="28" t="s">
        <v>1702</v>
      </c>
      <c r="H54" s="28" t="s">
        <v>1719</v>
      </c>
      <c r="I54" s="28" t="s">
        <v>1675</v>
      </c>
      <c r="J54" s="28" t="s">
        <v>1820</v>
      </c>
    </row>
    <row r="55" s="13" customFormat="1" ht="35" customHeight="1" spans="1:10">
      <c r="A55" s="27"/>
      <c r="B55" s="27"/>
      <c r="C55" s="20" t="s">
        <v>1746</v>
      </c>
      <c r="D55" s="20" t="s">
        <v>1747</v>
      </c>
      <c r="E55" s="25" t="s">
        <v>1821</v>
      </c>
      <c r="F55" s="28" t="s">
        <v>1678</v>
      </c>
      <c r="G55" s="447" t="s">
        <v>1702</v>
      </c>
      <c r="H55" s="28" t="s">
        <v>1719</v>
      </c>
      <c r="I55" s="28" t="s">
        <v>1675</v>
      </c>
      <c r="J55" s="28" t="s">
        <v>1822</v>
      </c>
    </row>
    <row r="56" s="13" customFormat="1" ht="35" customHeight="1" spans="1:10">
      <c r="A56" s="27"/>
      <c r="B56" s="27"/>
      <c r="C56" s="20" t="s">
        <v>1746</v>
      </c>
      <c r="D56" s="20" t="s">
        <v>1747</v>
      </c>
      <c r="E56" s="25" t="s">
        <v>1823</v>
      </c>
      <c r="F56" s="28" t="s">
        <v>1678</v>
      </c>
      <c r="G56" s="447" t="s">
        <v>1702</v>
      </c>
      <c r="H56" s="28" t="s">
        <v>1719</v>
      </c>
      <c r="I56" s="28" t="s">
        <v>1675</v>
      </c>
      <c r="J56" s="28" t="s">
        <v>1824</v>
      </c>
    </row>
    <row r="57" s="13" customFormat="1" ht="35" customHeight="1" spans="1:10">
      <c r="A57" s="29"/>
      <c r="B57" s="29"/>
      <c r="C57" s="20" t="s">
        <v>1755</v>
      </c>
      <c r="D57" s="20" t="s">
        <v>1756</v>
      </c>
      <c r="E57" s="25" t="s">
        <v>1825</v>
      </c>
      <c r="F57" s="26" t="s">
        <v>1678</v>
      </c>
      <c r="G57" s="446" t="s">
        <v>1702</v>
      </c>
      <c r="H57" s="26" t="s">
        <v>1719</v>
      </c>
      <c r="I57" s="28" t="s">
        <v>1753</v>
      </c>
      <c r="J57" s="31" t="s">
        <v>1826</v>
      </c>
    </row>
    <row r="58" s="13" customFormat="1" ht="35" customHeight="1" spans="1:10">
      <c r="A58" s="20" t="s">
        <v>1827</v>
      </c>
      <c r="B58" s="21"/>
      <c r="C58" s="22"/>
      <c r="D58" s="22"/>
      <c r="E58" s="22"/>
      <c r="F58" s="23"/>
      <c r="G58" s="22"/>
      <c r="H58" s="23"/>
      <c r="I58" s="23"/>
      <c r="J58" s="30"/>
    </row>
    <row r="59" s="13" customFormat="1" ht="35" customHeight="1" spans="1:10">
      <c r="A59" s="24" t="s">
        <v>1828</v>
      </c>
      <c r="B59" s="24" t="s">
        <v>1829</v>
      </c>
      <c r="C59" s="20" t="s">
        <v>1669</v>
      </c>
      <c r="D59" s="20" t="s">
        <v>1670</v>
      </c>
      <c r="E59" s="25" t="s">
        <v>1830</v>
      </c>
      <c r="F59" s="26" t="s">
        <v>1683</v>
      </c>
      <c r="G59" s="446" t="s">
        <v>1831</v>
      </c>
      <c r="H59" s="26" t="s">
        <v>1832</v>
      </c>
      <c r="I59" s="26" t="s">
        <v>1675</v>
      </c>
      <c r="J59" s="26" t="s">
        <v>1833</v>
      </c>
    </row>
    <row r="60" s="13" customFormat="1" ht="35" customHeight="1" spans="1:10">
      <c r="A60" s="27"/>
      <c r="B60" s="27"/>
      <c r="C60" s="20" t="s">
        <v>1669</v>
      </c>
      <c r="D60" s="20" t="s">
        <v>1670</v>
      </c>
      <c r="E60" s="25" t="s">
        <v>1834</v>
      </c>
      <c r="F60" s="26" t="s">
        <v>1683</v>
      </c>
      <c r="G60" s="446" t="s">
        <v>1835</v>
      </c>
      <c r="H60" s="26" t="s">
        <v>1836</v>
      </c>
      <c r="I60" s="26" t="s">
        <v>1675</v>
      </c>
      <c r="J60" s="26" t="s">
        <v>1837</v>
      </c>
    </row>
    <row r="61" s="13" customFormat="1" ht="35" customHeight="1" spans="1:10">
      <c r="A61" s="27"/>
      <c r="B61" s="27"/>
      <c r="C61" s="20" t="s">
        <v>1669</v>
      </c>
      <c r="D61" s="20" t="s">
        <v>1670</v>
      </c>
      <c r="E61" s="25" t="s">
        <v>1838</v>
      </c>
      <c r="F61" s="26" t="s">
        <v>1683</v>
      </c>
      <c r="G61" s="446" t="s">
        <v>1839</v>
      </c>
      <c r="H61" s="26" t="s">
        <v>1699</v>
      </c>
      <c r="I61" s="26" t="s">
        <v>1675</v>
      </c>
      <c r="J61" s="26" t="s">
        <v>1838</v>
      </c>
    </row>
    <row r="62" s="13" customFormat="1" ht="35" customHeight="1" spans="1:10">
      <c r="A62" s="27"/>
      <c r="B62" s="27"/>
      <c r="C62" s="20" t="s">
        <v>1669</v>
      </c>
      <c r="D62" s="20" t="s">
        <v>1730</v>
      </c>
      <c r="E62" s="25" t="s">
        <v>1840</v>
      </c>
      <c r="F62" s="26" t="s">
        <v>1683</v>
      </c>
      <c r="G62" s="446" t="s">
        <v>1684</v>
      </c>
      <c r="H62" s="26" t="s">
        <v>1719</v>
      </c>
      <c r="I62" s="26" t="s">
        <v>1675</v>
      </c>
      <c r="J62" s="26" t="s">
        <v>1841</v>
      </c>
    </row>
    <row r="63" s="13" customFormat="1" ht="35" customHeight="1" spans="1:10">
      <c r="A63" s="27"/>
      <c r="B63" s="27"/>
      <c r="C63" s="20" t="s">
        <v>1669</v>
      </c>
      <c r="D63" s="20" t="s">
        <v>1730</v>
      </c>
      <c r="E63" s="25" t="s">
        <v>1842</v>
      </c>
      <c r="F63" s="26" t="s">
        <v>1683</v>
      </c>
      <c r="G63" s="446" t="s">
        <v>1843</v>
      </c>
      <c r="H63" s="26" t="s">
        <v>1752</v>
      </c>
      <c r="I63" s="26" t="s">
        <v>1753</v>
      </c>
      <c r="J63" s="28" t="s">
        <v>1844</v>
      </c>
    </row>
    <row r="64" s="13" customFormat="1" ht="35" customHeight="1" spans="1:10">
      <c r="A64" s="27"/>
      <c r="B64" s="27"/>
      <c r="C64" s="20" t="s">
        <v>1669</v>
      </c>
      <c r="D64" s="20" t="s">
        <v>1740</v>
      </c>
      <c r="E64" s="25" t="s">
        <v>1845</v>
      </c>
      <c r="F64" s="26" t="s">
        <v>1683</v>
      </c>
      <c r="G64" s="446" t="s">
        <v>1846</v>
      </c>
      <c r="H64" s="26" t="s">
        <v>1719</v>
      </c>
      <c r="I64" s="26" t="s">
        <v>1675</v>
      </c>
      <c r="J64" s="28" t="s">
        <v>1847</v>
      </c>
    </row>
    <row r="65" s="13" customFormat="1" ht="35" customHeight="1" spans="1:10">
      <c r="A65" s="27"/>
      <c r="B65" s="27"/>
      <c r="C65" s="20" t="s">
        <v>1669</v>
      </c>
      <c r="D65" s="20" t="s">
        <v>1848</v>
      </c>
      <c r="E65" s="25" t="s">
        <v>1849</v>
      </c>
      <c r="F65" s="28" t="s">
        <v>1790</v>
      </c>
      <c r="G65" s="447" t="s">
        <v>1850</v>
      </c>
      <c r="H65" s="28" t="s">
        <v>1851</v>
      </c>
      <c r="I65" s="28" t="s">
        <v>1675</v>
      </c>
      <c r="J65" s="28" t="s">
        <v>1852</v>
      </c>
    </row>
    <row r="66" s="13" customFormat="1" ht="35" customHeight="1" spans="1:10">
      <c r="A66" s="27"/>
      <c r="B66" s="27"/>
      <c r="C66" s="20" t="s">
        <v>1746</v>
      </c>
      <c r="D66" s="20" t="s">
        <v>1747</v>
      </c>
      <c r="E66" s="25" t="s">
        <v>1853</v>
      </c>
      <c r="F66" s="28" t="s">
        <v>1683</v>
      </c>
      <c r="G66" s="447" t="s">
        <v>1854</v>
      </c>
      <c r="H66" s="28" t="s">
        <v>1752</v>
      </c>
      <c r="I66" s="28" t="s">
        <v>1753</v>
      </c>
      <c r="J66" s="28" t="s">
        <v>1855</v>
      </c>
    </row>
    <row r="67" s="13" customFormat="1" ht="35" customHeight="1" spans="1:10">
      <c r="A67" s="27"/>
      <c r="B67" s="27"/>
      <c r="C67" s="20" t="s">
        <v>1746</v>
      </c>
      <c r="D67" s="20" t="s">
        <v>1747</v>
      </c>
      <c r="E67" s="25" t="s">
        <v>1856</v>
      </c>
      <c r="F67" s="28" t="s">
        <v>1683</v>
      </c>
      <c r="G67" s="447" t="s">
        <v>1857</v>
      </c>
      <c r="H67" s="28" t="s">
        <v>1752</v>
      </c>
      <c r="I67" s="28" t="s">
        <v>1753</v>
      </c>
      <c r="J67" s="28" t="s">
        <v>1858</v>
      </c>
    </row>
    <row r="68" s="13" customFormat="1" ht="35" customHeight="1" spans="1:10">
      <c r="A68" s="27"/>
      <c r="B68" s="27"/>
      <c r="C68" s="20" t="s">
        <v>1746</v>
      </c>
      <c r="D68" s="20" t="s">
        <v>1859</v>
      </c>
      <c r="E68" s="25" t="s">
        <v>1860</v>
      </c>
      <c r="F68" s="28" t="s">
        <v>1683</v>
      </c>
      <c r="G68" s="447" t="s">
        <v>1861</v>
      </c>
      <c r="H68" s="28" t="s">
        <v>1752</v>
      </c>
      <c r="I68" s="28" t="s">
        <v>1753</v>
      </c>
      <c r="J68" s="28" t="s">
        <v>1862</v>
      </c>
    </row>
    <row r="69" s="13" customFormat="1" ht="35" customHeight="1" spans="1:10">
      <c r="A69" s="29"/>
      <c r="B69" s="29"/>
      <c r="C69" s="20" t="s">
        <v>1755</v>
      </c>
      <c r="D69" s="20" t="s">
        <v>1756</v>
      </c>
      <c r="E69" s="25" t="s">
        <v>1863</v>
      </c>
      <c r="F69" s="26" t="s">
        <v>1678</v>
      </c>
      <c r="G69" s="446" t="s">
        <v>1702</v>
      </c>
      <c r="H69" s="26" t="s">
        <v>1719</v>
      </c>
      <c r="I69" s="28" t="s">
        <v>1753</v>
      </c>
      <c r="J69" s="26" t="s">
        <v>1864</v>
      </c>
    </row>
    <row r="70" s="13" customFormat="1" ht="35" customHeight="1" spans="1:10">
      <c r="A70" s="24" t="s">
        <v>1865</v>
      </c>
      <c r="B70" s="24" t="s">
        <v>1866</v>
      </c>
      <c r="C70" s="20" t="s">
        <v>1669</v>
      </c>
      <c r="D70" s="20" t="s">
        <v>1670</v>
      </c>
      <c r="E70" s="25" t="s">
        <v>1867</v>
      </c>
      <c r="F70" s="28" t="s">
        <v>1683</v>
      </c>
      <c r="G70" s="447" t="s">
        <v>1679</v>
      </c>
      <c r="H70" s="28" t="s">
        <v>1868</v>
      </c>
      <c r="I70" s="28" t="s">
        <v>1675</v>
      </c>
      <c r="J70" s="28" t="s">
        <v>1867</v>
      </c>
    </row>
    <row r="71" s="13" customFormat="1" ht="35" customHeight="1" spans="1:10">
      <c r="A71" s="27"/>
      <c r="B71" s="27"/>
      <c r="C71" s="20" t="s">
        <v>1669</v>
      </c>
      <c r="D71" s="20" t="s">
        <v>1670</v>
      </c>
      <c r="E71" s="25" t="s">
        <v>1869</v>
      </c>
      <c r="F71" s="28" t="s">
        <v>1683</v>
      </c>
      <c r="G71" s="447" t="s">
        <v>1679</v>
      </c>
      <c r="H71" s="28" t="s">
        <v>1685</v>
      </c>
      <c r="I71" s="28" t="s">
        <v>1675</v>
      </c>
      <c r="J71" s="28" t="s">
        <v>1870</v>
      </c>
    </row>
    <row r="72" s="13" customFormat="1" ht="35" customHeight="1" spans="1:10">
      <c r="A72" s="27"/>
      <c r="B72" s="27"/>
      <c r="C72" s="20" t="s">
        <v>1669</v>
      </c>
      <c r="D72" s="20" t="s">
        <v>1670</v>
      </c>
      <c r="E72" s="25" t="s">
        <v>1871</v>
      </c>
      <c r="F72" s="28" t="s">
        <v>1678</v>
      </c>
      <c r="G72" s="447" t="s">
        <v>1872</v>
      </c>
      <c r="H72" s="28" t="s">
        <v>1873</v>
      </c>
      <c r="I72" s="28" t="s">
        <v>1675</v>
      </c>
      <c r="J72" s="28" t="s">
        <v>1874</v>
      </c>
    </row>
    <row r="73" s="13" customFormat="1" ht="63" customHeight="1" spans="1:10">
      <c r="A73" s="27"/>
      <c r="B73" s="27"/>
      <c r="C73" s="20" t="s">
        <v>1669</v>
      </c>
      <c r="D73" s="20" t="s">
        <v>1730</v>
      </c>
      <c r="E73" s="25" t="s">
        <v>1875</v>
      </c>
      <c r="F73" s="28" t="s">
        <v>1678</v>
      </c>
      <c r="G73" s="447" t="s">
        <v>1702</v>
      </c>
      <c r="H73" s="28" t="s">
        <v>1719</v>
      </c>
      <c r="I73" s="28" t="s">
        <v>1753</v>
      </c>
      <c r="J73" s="28" t="s">
        <v>1876</v>
      </c>
    </row>
    <row r="74" s="13" customFormat="1" ht="45" customHeight="1" spans="1:10">
      <c r="A74" s="27"/>
      <c r="B74" s="27"/>
      <c r="C74" s="20" t="s">
        <v>1669</v>
      </c>
      <c r="D74" s="20" t="s">
        <v>1730</v>
      </c>
      <c r="E74" s="25" t="s">
        <v>1877</v>
      </c>
      <c r="F74" s="28" t="s">
        <v>1678</v>
      </c>
      <c r="G74" s="447" t="s">
        <v>1878</v>
      </c>
      <c r="H74" s="28" t="s">
        <v>1719</v>
      </c>
      <c r="I74" s="28" t="s">
        <v>1675</v>
      </c>
      <c r="J74" s="28" t="s">
        <v>1879</v>
      </c>
    </row>
    <row r="75" s="13" customFormat="1" ht="37" customHeight="1" spans="1:10">
      <c r="A75" s="27"/>
      <c r="B75" s="27"/>
      <c r="C75" s="20" t="s">
        <v>1669</v>
      </c>
      <c r="D75" s="20" t="s">
        <v>1730</v>
      </c>
      <c r="E75" s="25" t="s">
        <v>1880</v>
      </c>
      <c r="F75" s="28" t="s">
        <v>1678</v>
      </c>
      <c r="G75" s="447" t="s">
        <v>1878</v>
      </c>
      <c r="H75" s="28" t="s">
        <v>1719</v>
      </c>
      <c r="I75" s="28" t="s">
        <v>1675</v>
      </c>
      <c r="J75" s="28" t="s">
        <v>1881</v>
      </c>
    </row>
    <row r="76" s="13" customFormat="1" ht="56" customHeight="1" spans="1:10">
      <c r="A76" s="27"/>
      <c r="B76" s="27"/>
      <c r="C76" s="20" t="s">
        <v>1669</v>
      </c>
      <c r="D76" s="20" t="s">
        <v>1848</v>
      </c>
      <c r="E76" s="25" t="s">
        <v>1849</v>
      </c>
      <c r="F76" s="26" t="s">
        <v>1790</v>
      </c>
      <c r="G76" s="446" t="s">
        <v>1882</v>
      </c>
      <c r="H76" s="26" t="s">
        <v>1851</v>
      </c>
      <c r="I76" s="26" t="s">
        <v>1675</v>
      </c>
      <c r="J76" s="26" t="s">
        <v>1883</v>
      </c>
    </row>
    <row r="77" s="13" customFormat="1" ht="35" customHeight="1" spans="1:10">
      <c r="A77" s="27"/>
      <c r="B77" s="27"/>
      <c r="C77" s="20" t="s">
        <v>1746</v>
      </c>
      <c r="D77" s="20" t="s">
        <v>1747</v>
      </c>
      <c r="E77" s="25" t="s">
        <v>1884</v>
      </c>
      <c r="F77" s="28" t="s">
        <v>1678</v>
      </c>
      <c r="G77" s="447" t="s">
        <v>1878</v>
      </c>
      <c r="H77" s="28" t="s">
        <v>1719</v>
      </c>
      <c r="I77" s="28" t="s">
        <v>1675</v>
      </c>
      <c r="J77" s="28" t="s">
        <v>1884</v>
      </c>
    </row>
    <row r="78" s="13" customFormat="1" ht="35" customHeight="1" spans="1:10">
      <c r="A78" s="27"/>
      <c r="B78" s="27"/>
      <c r="C78" s="20" t="s">
        <v>1746</v>
      </c>
      <c r="D78" s="20" t="s">
        <v>1747</v>
      </c>
      <c r="E78" s="25" t="s">
        <v>1885</v>
      </c>
      <c r="F78" s="28" t="s">
        <v>1683</v>
      </c>
      <c r="G78" s="447" t="s">
        <v>1886</v>
      </c>
      <c r="H78" s="28" t="s">
        <v>1752</v>
      </c>
      <c r="I78" s="28" t="s">
        <v>1753</v>
      </c>
      <c r="J78" s="28" t="s">
        <v>1887</v>
      </c>
    </row>
    <row r="79" s="13" customFormat="1" ht="53" customHeight="1" spans="1:10">
      <c r="A79" s="27"/>
      <c r="B79" s="27"/>
      <c r="C79" s="20" t="s">
        <v>1746</v>
      </c>
      <c r="D79" s="20" t="s">
        <v>1859</v>
      </c>
      <c r="E79" s="25" t="s">
        <v>1888</v>
      </c>
      <c r="F79" s="26" t="s">
        <v>1678</v>
      </c>
      <c r="G79" s="446" t="s">
        <v>1878</v>
      </c>
      <c r="H79" s="26" t="s">
        <v>1719</v>
      </c>
      <c r="I79" s="26" t="s">
        <v>1675</v>
      </c>
      <c r="J79" s="26" t="s">
        <v>1888</v>
      </c>
    </row>
    <row r="80" s="13" customFormat="1" ht="35" customHeight="1" spans="1:10">
      <c r="A80" s="29"/>
      <c r="B80" s="29"/>
      <c r="C80" s="20" t="s">
        <v>1755</v>
      </c>
      <c r="D80" s="20" t="s">
        <v>1756</v>
      </c>
      <c r="E80" s="25" t="s">
        <v>1889</v>
      </c>
      <c r="F80" s="28" t="s">
        <v>1678</v>
      </c>
      <c r="G80" s="447" t="s">
        <v>1878</v>
      </c>
      <c r="H80" s="28" t="s">
        <v>1719</v>
      </c>
      <c r="I80" s="28" t="s">
        <v>1753</v>
      </c>
      <c r="J80" s="28" t="s">
        <v>1890</v>
      </c>
    </row>
    <row r="81" s="13" customFormat="1" ht="35" customHeight="1" spans="1:10">
      <c r="A81" s="20" t="s">
        <v>1891</v>
      </c>
      <c r="B81" s="21"/>
      <c r="C81" s="22"/>
      <c r="D81" s="22"/>
      <c r="E81" s="22"/>
      <c r="F81" s="23"/>
      <c r="G81" s="22"/>
      <c r="H81" s="23"/>
      <c r="I81" s="23"/>
      <c r="J81" s="30"/>
    </row>
    <row r="82" s="13" customFormat="1" ht="35" customHeight="1" spans="1:10">
      <c r="A82" s="24" t="s">
        <v>1892</v>
      </c>
      <c r="B82" s="24" t="s">
        <v>1893</v>
      </c>
      <c r="C82" s="20" t="s">
        <v>1669</v>
      </c>
      <c r="D82" s="20" t="s">
        <v>1670</v>
      </c>
      <c r="E82" s="25" t="s">
        <v>1894</v>
      </c>
      <c r="F82" s="28" t="s">
        <v>1683</v>
      </c>
      <c r="G82" s="447" t="s">
        <v>1684</v>
      </c>
      <c r="H82" s="28" t="s">
        <v>1719</v>
      </c>
      <c r="I82" s="28" t="s">
        <v>1675</v>
      </c>
      <c r="J82" s="28" t="s">
        <v>1895</v>
      </c>
    </row>
    <row r="83" s="13" customFormat="1" ht="35" customHeight="1" spans="1:10">
      <c r="A83" s="27"/>
      <c r="B83" s="27"/>
      <c r="C83" s="20" t="s">
        <v>1669</v>
      </c>
      <c r="D83" s="20" t="s">
        <v>1670</v>
      </c>
      <c r="E83" s="25" t="s">
        <v>1896</v>
      </c>
      <c r="F83" s="28" t="s">
        <v>1683</v>
      </c>
      <c r="G83" s="447" t="s">
        <v>1684</v>
      </c>
      <c r="H83" s="28" t="s">
        <v>1719</v>
      </c>
      <c r="I83" s="28" t="s">
        <v>1675</v>
      </c>
      <c r="J83" s="28" t="s">
        <v>1897</v>
      </c>
    </row>
    <row r="84" s="13" customFormat="1" ht="35" customHeight="1" spans="1:10">
      <c r="A84" s="27"/>
      <c r="B84" s="27"/>
      <c r="C84" s="20" t="s">
        <v>1669</v>
      </c>
      <c r="D84" s="20" t="s">
        <v>1730</v>
      </c>
      <c r="E84" s="25" t="s">
        <v>1898</v>
      </c>
      <c r="F84" s="28" t="s">
        <v>1683</v>
      </c>
      <c r="G84" s="447" t="s">
        <v>1684</v>
      </c>
      <c r="H84" s="28" t="s">
        <v>1719</v>
      </c>
      <c r="I84" s="28" t="s">
        <v>1675</v>
      </c>
      <c r="J84" s="28" t="s">
        <v>1899</v>
      </c>
    </row>
    <row r="85" s="13" customFormat="1" ht="35" customHeight="1" spans="1:10">
      <c r="A85" s="27"/>
      <c r="B85" s="27"/>
      <c r="C85" s="20" t="s">
        <v>1669</v>
      </c>
      <c r="D85" s="20" t="s">
        <v>1730</v>
      </c>
      <c r="E85" s="25" t="s">
        <v>1900</v>
      </c>
      <c r="F85" s="28" t="s">
        <v>1678</v>
      </c>
      <c r="G85" s="447" t="s">
        <v>1702</v>
      </c>
      <c r="H85" s="28" t="s">
        <v>1719</v>
      </c>
      <c r="I85" s="28" t="s">
        <v>1675</v>
      </c>
      <c r="J85" s="28" t="s">
        <v>1901</v>
      </c>
    </row>
    <row r="86" s="13" customFormat="1" ht="35" customHeight="1" spans="1:10">
      <c r="A86" s="27"/>
      <c r="B86" s="27"/>
      <c r="C86" s="20" t="s">
        <v>1669</v>
      </c>
      <c r="D86" s="20" t="s">
        <v>1730</v>
      </c>
      <c r="E86" s="25" t="s">
        <v>1902</v>
      </c>
      <c r="F86" s="28" t="s">
        <v>1683</v>
      </c>
      <c r="G86" s="447" t="s">
        <v>1684</v>
      </c>
      <c r="H86" s="28" t="s">
        <v>1719</v>
      </c>
      <c r="I86" s="28" t="s">
        <v>1675</v>
      </c>
      <c r="J86" s="28" t="s">
        <v>1903</v>
      </c>
    </row>
    <row r="87" s="13" customFormat="1" ht="66" customHeight="1" spans="1:10">
      <c r="A87" s="27"/>
      <c r="B87" s="27"/>
      <c r="C87" s="20" t="s">
        <v>1746</v>
      </c>
      <c r="D87" s="20" t="s">
        <v>1747</v>
      </c>
      <c r="E87" s="25" t="s">
        <v>1904</v>
      </c>
      <c r="F87" s="28" t="s">
        <v>1683</v>
      </c>
      <c r="G87" s="447" t="s">
        <v>1905</v>
      </c>
      <c r="H87" s="28" t="s">
        <v>1752</v>
      </c>
      <c r="I87" s="28" t="s">
        <v>1753</v>
      </c>
      <c r="J87" s="28" t="s">
        <v>1906</v>
      </c>
    </row>
    <row r="88" s="13" customFormat="1" ht="35" customHeight="1" spans="1:10">
      <c r="A88" s="27"/>
      <c r="B88" s="27"/>
      <c r="C88" s="20" t="s">
        <v>1746</v>
      </c>
      <c r="D88" s="20" t="s">
        <v>1859</v>
      </c>
      <c r="E88" s="25" t="s">
        <v>1907</v>
      </c>
      <c r="F88" s="28" t="s">
        <v>1683</v>
      </c>
      <c r="G88" s="447" t="s">
        <v>1908</v>
      </c>
      <c r="H88" s="28" t="s">
        <v>1752</v>
      </c>
      <c r="I88" s="28" t="s">
        <v>1753</v>
      </c>
      <c r="J88" s="28" t="s">
        <v>1909</v>
      </c>
    </row>
    <row r="89" s="13" customFormat="1" ht="35" customHeight="1" spans="1:10">
      <c r="A89" s="29"/>
      <c r="B89" s="29"/>
      <c r="C89" s="20" t="s">
        <v>1755</v>
      </c>
      <c r="D89" s="20" t="s">
        <v>1756</v>
      </c>
      <c r="E89" s="25" t="s">
        <v>1910</v>
      </c>
      <c r="F89" s="26" t="s">
        <v>1678</v>
      </c>
      <c r="G89" s="446" t="s">
        <v>1702</v>
      </c>
      <c r="H89" s="26" t="s">
        <v>1719</v>
      </c>
      <c r="I89" s="28" t="s">
        <v>1753</v>
      </c>
      <c r="J89" s="26" t="s">
        <v>1911</v>
      </c>
    </row>
    <row r="90" s="13" customFormat="1" ht="35" customHeight="1" spans="1:10">
      <c r="A90" s="24" t="s">
        <v>1912</v>
      </c>
      <c r="B90" s="24" t="s">
        <v>1913</v>
      </c>
      <c r="C90" s="20" t="s">
        <v>1669</v>
      </c>
      <c r="D90" s="20" t="s">
        <v>1670</v>
      </c>
      <c r="E90" s="25" t="s">
        <v>1914</v>
      </c>
      <c r="F90" s="28" t="s">
        <v>1678</v>
      </c>
      <c r="G90" s="447" t="s">
        <v>1915</v>
      </c>
      <c r="H90" s="28" t="s">
        <v>1699</v>
      </c>
      <c r="I90" s="28" t="s">
        <v>1675</v>
      </c>
      <c r="J90" s="28" t="s">
        <v>1916</v>
      </c>
    </row>
    <row r="91" s="13" customFormat="1" ht="35" customHeight="1" spans="1:10">
      <c r="A91" s="27"/>
      <c r="B91" s="27"/>
      <c r="C91" s="20" t="s">
        <v>1669</v>
      </c>
      <c r="D91" s="20" t="s">
        <v>1670</v>
      </c>
      <c r="E91" s="25" t="s">
        <v>1917</v>
      </c>
      <c r="F91" s="28" t="s">
        <v>1683</v>
      </c>
      <c r="G91" s="447" t="s">
        <v>1918</v>
      </c>
      <c r="H91" s="28" t="s">
        <v>1919</v>
      </c>
      <c r="I91" s="28" t="s">
        <v>1675</v>
      </c>
      <c r="J91" s="28" t="s">
        <v>1920</v>
      </c>
    </row>
    <row r="92" s="13" customFormat="1" ht="62" customHeight="1" spans="1:10">
      <c r="A92" s="27"/>
      <c r="B92" s="27"/>
      <c r="C92" s="20" t="s">
        <v>1669</v>
      </c>
      <c r="D92" s="20" t="s">
        <v>1730</v>
      </c>
      <c r="E92" s="25" t="s">
        <v>1921</v>
      </c>
      <c r="F92" s="28" t="s">
        <v>1683</v>
      </c>
      <c r="G92" s="447" t="s">
        <v>1878</v>
      </c>
      <c r="H92" s="28" t="s">
        <v>1719</v>
      </c>
      <c r="I92" s="28" t="s">
        <v>1675</v>
      </c>
      <c r="J92" s="28" t="s">
        <v>1922</v>
      </c>
    </row>
    <row r="93" s="13" customFormat="1" ht="101" customHeight="1" spans="1:10">
      <c r="A93" s="27"/>
      <c r="B93" s="27"/>
      <c r="C93" s="20" t="s">
        <v>1669</v>
      </c>
      <c r="D93" s="20" t="s">
        <v>1730</v>
      </c>
      <c r="E93" s="25" t="s">
        <v>1923</v>
      </c>
      <c r="F93" s="28" t="s">
        <v>1683</v>
      </c>
      <c r="G93" s="447" t="s">
        <v>1684</v>
      </c>
      <c r="H93" s="28" t="s">
        <v>1719</v>
      </c>
      <c r="I93" s="28" t="s">
        <v>1675</v>
      </c>
      <c r="J93" s="28" t="s">
        <v>1924</v>
      </c>
    </row>
    <row r="94" s="13" customFormat="1" ht="35" customHeight="1" spans="1:10">
      <c r="A94" s="27"/>
      <c r="B94" s="27"/>
      <c r="C94" s="20" t="s">
        <v>1669</v>
      </c>
      <c r="D94" s="20" t="s">
        <v>1740</v>
      </c>
      <c r="E94" s="25" t="s">
        <v>1925</v>
      </c>
      <c r="F94" s="28" t="s">
        <v>1683</v>
      </c>
      <c r="G94" s="447" t="s">
        <v>1926</v>
      </c>
      <c r="H94" s="28" t="s">
        <v>1752</v>
      </c>
      <c r="I94" s="28" t="s">
        <v>1675</v>
      </c>
      <c r="J94" s="28" t="s">
        <v>1927</v>
      </c>
    </row>
    <row r="95" s="13" customFormat="1" ht="35" customHeight="1" spans="1:10">
      <c r="A95" s="27"/>
      <c r="B95" s="27"/>
      <c r="C95" s="20" t="s">
        <v>1746</v>
      </c>
      <c r="D95" s="20" t="s">
        <v>1928</v>
      </c>
      <c r="E95" s="25" t="s">
        <v>1929</v>
      </c>
      <c r="F95" s="28" t="s">
        <v>1683</v>
      </c>
      <c r="G95" s="447" t="s">
        <v>1930</v>
      </c>
      <c r="H95" s="28" t="s">
        <v>1752</v>
      </c>
      <c r="I95" s="28" t="s">
        <v>1753</v>
      </c>
      <c r="J95" s="28" t="s">
        <v>1929</v>
      </c>
    </row>
    <row r="96" s="13" customFormat="1" ht="47" customHeight="1" spans="1:10">
      <c r="A96" s="27"/>
      <c r="B96" s="27"/>
      <c r="C96" s="20" t="s">
        <v>1746</v>
      </c>
      <c r="D96" s="20" t="s">
        <v>1747</v>
      </c>
      <c r="E96" s="25" t="s">
        <v>1931</v>
      </c>
      <c r="F96" s="26" t="s">
        <v>1683</v>
      </c>
      <c r="G96" s="446" t="s">
        <v>1930</v>
      </c>
      <c r="H96" s="28" t="s">
        <v>1752</v>
      </c>
      <c r="I96" s="26" t="s">
        <v>1753</v>
      </c>
      <c r="J96" s="26" t="s">
        <v>1931</v>
      </c>
    </row>
    <row r="97" s="13" customFormat="1" ht="35" customHeight="1" spans="1:10">
      <c r="A97" s="29"/>
      <c r="B97" s="29"/>
      <c r="C97" s="20" t="s">
        <v>1755</v>
      </c>
      <c r="D97" s="20" t="s">
        <v>1756</v>
      </c>
      <c r="E97" s="25" t="s">
        <v>1932</v>
      </c>
      <c r="F97" s="26" t="s">
        <v>1683</v>
      </c>
      <c r="G97" s="446" t="s">
        <v>1933</v>
      </c>
      <c r="H97" s="26" t="s">
        <v>1719</v>
      </c>
      <c r="I97" s="28" t="s">
        <v>1753</v>
      </c>
      <c r="J97" s="26" t="s">
        <v>1934</v>
      </c>
    </row>
    <row r="98" s="13" customFormat="1" ht="35" customHeight="1" spans="1:10">
      <c r="A98" s="24" t="s">
        <v>1935</v>
      </c>
      <c r="B98" s="24" t="s">
        <v>1936</v>
      </c>
      <c r="C98" s="20" t="s">
        <v>1669</v>
      </c>
      <c r="D98" s="20" t="s">
        <v>1670</v>
      </c>
      <c r="E98" s="25" t="s">
        <v>1937</v>
      </c>
      <c r="F98" s="26" t="s">
        <v>1683</v>
      </c>
      <c r="G98" s="446" t="s">
        <v>1938</v>
      </c>
      <c r="H98" s="26" t="s">
        <v>1699</v>
      </c>
      <c r="I98" s="26" t="s">
        <v>1675</v>
      </c>
      <c r="J98" s="26" t="s">
        <v>1939</v>
      </c>
    </row>
    <row r="99" s="13" customFormat="1" ht="62" customHeight="1" spans="1:10">
      <c r="A99" s="27"/>
      <c r="B99" s="27"/>
      <c r="C99" s="20" t="s">
        <v>1669</v>
      </c>
      <c r="D99" s="20" t="s">
        <v>1730</v>
      </c>
      <c r="E99" s="25" t="s">
        <v>1940</v>
      </c>
      <c r="F99" s="26" t="s">
        <v>1683</v>
      </c>
      <c r="G99" s="446" t="s">
        <v>1684</v>
      </c>
      <c r="H99" s="26" t="s">
        <v>1719</v>
      </c>
      <c r="I99" s="26" t="s">
        <v>1753</v>
      </c>
      <c r="J99" s="26" t="s">
        <v>1941</v>
      </c>
    </row>
    <row r="100" s="13" customFormat="1" ht="35" customHeight="1" spans="1:10">
      <c r="A100" s="27"/>
      <c r="B100" s="27"/>
      <c r="C100" s="20" t="s">
        <v>1746</v>
      </c>
      <c r="D100" s="20" t="s">
        <v>1859</v>
      </c>
      <c r="E100" s="25" t="s">
        <v>1942</v>
      </c>
      <c r="F100" s="28" t="s">
        <v>1683</v>
      </c>
      <c r="G100" s="447" t="s">
        <v>1942</v>
      </c>
      <c r="H100" s="28" t="s">
        <v>1752</v>
      </c>
      <c r="I100" s="28" t="s">
        <v>1753</v>
      </c>
      <c r="J100" s="28" t="s">
        <v>1942</v>
      </c>
    </row>
    <row r="101" s="13" customFormat="1" ht="53" customHeight="1" spans="1:10">
      <c r="A101" s="29"/>
      <c r="B101" s="29"/>
      <c r="C101" s="20" t="s">
        <v>1755</v>
      </c>
      <c r="D101" s="20" t="s">
        <v>1756</v>
      </c>
      <c r="E101" s="25" t="s">
        <v>1943</v>
      </c>
      <c r="F101" s="26" t="s">
        <v>1683</v>
      </c>
      <c r="G101" s="446" t="s">
        <v>1702</v>
      </c>
      <c r="H101" s="26" t="s">
        <v>1719</v>
      </c>
      <c r="I101" s="28" t="s">
        <v>1753</v>
      </c>
      <c r="J101" s="26" t="s">
        <v>1944</v>
      </c>
    </row>
    <row r="102" s="13" customFormat="1" ht="45" customHeight="1" spans="1:10">
      <c r="A102" s="32" t="s">
        <v>1945</v>
      </c>
      <c r="B102" s="24" t="s">
        <v>1946</v>
      </c>
      <c r="C102" s="20" t="s">
        <v>1669</v>
      </c>
      <c r="D102" s="20" t="s">
        <v>1670</v>
      </c>
      <c r="E102" s="25" t="s">
        <v>1947</v>
      </c>
      <c r="F102" s="28" t="s">
        <v>1678</v>
      </c>
      <c r="G102" s="447" t="s">
        <v>1948</v>
      </c>
      <c r="H102" s="28" t="s">
        <v>1949</v>
      </c>
      <c r="I102" s="28" t="s">
        <v>1675</v>
      </c>
      <c r="J102" s="28" t="s">
        <v>1950</v>
      </c>
    </row>
    <row r="103" s="13" customFormat="1" ht="35" customHeight="1" spans="1:10">
      <c r="A103" s="33"/>
      <c r="B103" s="27"/>
      <c r="C103" s="20" t="s">
        <v>1669</v>
      </c>
      <c r="D103" s="20" t="s">
        <v>1730</v>
      </c>
      <c r="E103" s="25" t="s">
        <v>1951</v>
      </c>
      <c r="F103" s="28" t="s">
        <v>1683</v>
      </c>
      <c r="G103" s="447" t="s">
        <v>1952</v>
      </c>
      <c r="H103" s="28" t="s">
        <v>1719</v>
      </c>
      <c r="I103" s="28" t="s">
        <v>1675</v>
      </c>
      <c r="J103" s="28" t="s">
        <v>1953</v>
      </c>
    </row>
    <row r="104" s="13" customFormat="1" ht="69" customHeight="1" spans="1:10">
      <c r="A104" s="33"/>
      <c r="B104" s="27"/>
      <c r="C104" s="20" t="s">
        <v>1669</v>
      </c>
      <c r="D104" s="20" t="s">
        <v>1730</v>
      </c>
      <c r="E104" s="25" t="s">
        <v>1954</v>
      </c>
      <c r="F104" s="28" t="s">
        <v>1683</v>
      </c>
      <c r="G104" s="447" t="s">
        <v>1684</v>
      </c>
      <c r="H104" s="28" t="s">
        <v>1719</v>
      </c>
      <c r="I104" s="28" t="s">
        <v>1675</v>
      </c>
      <c r="J104" s="28" t="s">
        <v>1955</v>
      </c>
    </row>
    <row r="105" s="13" customFormat="1" ht="35" customHeight="1" spans="1:10">
      <c r="A105" s="33"/>
      <c r="B105" s="27"/>
      <c r="C105" s="20" t="s">
        <v>1669</v>
      </c>
      <c r="D105" s="20" t="s">
        <v>1730</v>
      </c>
      <c r="E105" s="25" t="s">
        <v>1956</v>
      </c>
      <c r="F105" s="28" t="s">
        <v>1683</v>
      </c>
      <c r="G105" s="447" t="s">
        <v>1702</v>
      </c>
      <c r="H105" s="28" t="s">
        <v>1719</v>
      </c>
      <c r="I105" s="28" t="s">
        <v>1675</v>
      </c>
      <c r="J105" s="28" t="s">
        <v>1957</v>
      </c>
    </row>
    <row r="106" s="13" customFormat="1" ht="35" customHeight="1" spans="1:10">
      <c r="A106" s="33"/>
      <c r="B106" s="27"/>
      <c r="C106" s="20" t="s">
        <v>1746</v>
      </c>
      <c r="D106" s="20" t="s">
        <v>1747</v>
      </c>
      <c r="E106" s="25" t="s">
        <v>1958</v>
      </c>
      <c r="F106" s="28" t="s">
        <v>1683</v>
      </c>
      <c r="G106" s="447" t="s">
        <v>1959</v>
      </c>
      <c r="H106" s="28" t="s">
        <v>1752</v>
      </c>
      <c r="I106" s="28" t="s">
        <v>1753</v>
      </c>
      <c r="J106" s="28" t="s">
        <v>1960</v>
      </c>
    </row>
    <row r="107" s="13" customFormat="1" ht="35" customHeight="1" spans="1:10">
      <c r="A107" s="33"/>
      <c r="B107" s="27"/>
      <c r="C107" s="20" t="s">
        <v>1746</v>
      </c>
      <c r="D107" s="20" t="s">
        <v>1859</v>
      </c>
      <c r="E107" s="25" t="s">
        <v>1961</v>
      </c>
      <c r="F107" s="28" t="s">
        <v>1683</v>
      </c>
      <c r="G107" s="447" t="s">
        <v>1962</v>
      </c>
      <c r="H107" s="28" t="s">
        <v>1752</v>
      </c>
      <c r="I107" s="28" t="s">
        <v>1753</v>
      </c>
      <c r="J107" s="28" t="s">
        <v>1962</v>
      </c>
    </row>
    <row r="108" s="13" customFormat="1" ht="35" customHeight="1" spans="1:10">
      <c r="A108" s="34"/>
      <c r="B108" s="29"/>
      <c r="C108" s="20" t="s">
        <v>1755</v>
      </c>
      <c r="D108" s="20" t="s">
        <v>1756</v>
      </c>
      <c r="E108" s="25" t="s">
        <v>1963</v>
      </c>
      <c r="F108" s="26" t="s">
        <v>1683</v>
      </c>
      <c r="G108" s="446" t="s">
        <v>1933</v>
      </c>
      <c r="H108" s="26" t="s">
        <v>1719</v>
      </c>
      <c r="I108" s="28" t="s">
        <v>1753</v>
      </c>
      <c r="J108" s="26" t="s">
        <v>1964</v>
      </c>
    </row>
    <row r="109" s="13" customFormat="1" ht="55" customHeight="1" spans="1:10">
      <c r="A109" s="32" t="s">
        <v>1965</v>
      </c>
      <c r="B109" s="24" t="s">
        <v>1966</v>
      </c>
      <c r="C109" s="20" t="s">
        <v>1669</v>
      </c>
      <c r="D109" s="20" t="s">
        <v>1670</v>
      </c>
      <c r="E109" s="25" t="s">
        <v>1967</v>
      </c>
      <c r="F109" s="28" t="s">
        <v>1683</v>
      </c>
      <c r="G109" s="447" t="s">
        <v>1968</v>
      </c>
      <c r="H109" s="28" t="s">
        <v>1851</v>
      </c>
      <c r="I109" s="28" t="s">
        <v>1675</v>
      </c>
      <c r="J109" s="28" t="s">
        <v>1969</v>
      </c>
    </row>
    <row r="110" s="13" customFormat="1" ht="35" customHeight="1" spans="1:10">
      <c r="A110" s="33"/>
      <c r="B110" s="27"/>
      <c r="C110" s="20" t="s">
        <v>1669</v>
      </c>
      <c r="D110" s="20" t="s">
        <v>1670</v>
      </c>
      <c r="E110" s="25" t="s">
        <v>1970</v>
      </c>
      <c r="F110" s="28" t="s">
        <v>1683</v>
      </c>
      <c r="G110" s="447" t="s">
        <v>1775</v>
      </c>
      <c r="H110" s="28" t="s">
        <v>1851</v>
      </c>
      <c r="I110" s="28" t="s">
        <v>1675</v>
      </c>
      <c r="J110" s="28" t="s">
        <v>1971</v>
      </c>
    </row>
    <row r="111" s="13" customFormat="1" ht="35" customHeight="1" spans="1:10">
      <c r="A111" s="33"/>
      <c r="B111" s="27"/>
      <c r="C111" s="20" t="s">
        <v>1669</v>
      </c>
      <c r="D111" s="20" t="s">
        <v>1670</v>
      </c>
      <c r="E111" s="25" t="s">
        <v>1972</v>
      </c>
      <c r="F111" s="28" t="s">
        <v>1683</v>
      </c>
      <c r="G111" s="447" t="s">
        <v>1973</v>
      </c>
      <c r="H111" s="28" t="s">
        <v>1851</v>
      </c>
      <c r="I111" s="28" t="s">
        <v>1675</v>
      </c>
      <c r="J111" s="28" t="s">
        <v>1974</v>
      </c>
    </row>
    <row r="112" s="13" customFormat="1" ht="94" customHeight="1" spans="1:10">
      <c r="A112" s="33"/>
      <c r="B112" s="27"/>
      <c r="C112" s="20" t="s">
        <v>1669</v>
      </c>
      <c r="D112" s="20" t="s">
        <v>1670</v>
      </c>
      <c r="E112" s="25" t="s">
        <v>1975</v>
      </c>
      <c r="F112" s="28" t="s">
        <v>1683</v>
      </c>
      <c r="G112" s="447" t="s">
        <v>1976</v>
      </c>
      <c r="H112" s="28" t="s">
        <v>1851</v>
      </c>
      <c r="I112" s="28" t="s">
        <v>1675</v>
      </c>
      <c r="J112" s="28" t="s">
        <v>1977</v>
      </c>
    </row>
    <row r="113" s="13" customFormat="1" ht="102" customHeight="1" spans="1:10">
      <c r="A113" s="33"/>
      <c r="B113" s="27"/>
      <c r="C113" s="20" t="s">
        <v>1669</v>
      </c>
      <c r="D113" s="20" t="s">
        <v>1670</v>
      </c>
      <c r="E113" s="25" t="s">
        <v>1978</v>
      </c>
      <c r="F113" s="28" t="s">
        <v>1683</v>
      </c>
      <c r="G113" s="447" t="s">
        <v>1976</v>
      </c>
      <c r="H113" s="28" t="s">
        <v>1851</v>
      </c>
      <c r="I113" s="28" t="s">
        <v>1675</v>
      </c>
      <c r="J113" s="28" t="s">
        <v>1979</v>
      </c>
    </row>
    <row r="114" s="13" customFormat="1" ht="47" customHeight="1" spans="1:10">
      <c r="A114" s="33"/>
      <c r="B114" s="27"/>
      <c r="C114" s="20" t="s">
        <v>1669</v>
      </c>
      <c r="D114" s="20" t="s">
        <v>1670</v>
      </c>
      <c r="E114" s="25" t="s">
        <v>1980</v>
      </c>
      <c r="F114" s="28" t="s">
        <v>1683</v>
      </c>
      <c r="G114" s="447" t="s">
        <v>1775</v>
      </c>
      <c r="H114" s="28" t="s">
        <v>1851</v>
      </c>
      <c r="I114" s="28" t="s">
        <v>1675</v>
      </c>
      <c r="J114" s="28" t="s">
        <v>1981</v>
      </c>
    </row>
    <row r="115" s="13" customFormat="1" ht="35" customHeight="1" spans="1:10">
      <c r="A115" s="33"/>
      <c r="B115" s="27"/>
      <c r="C115" s="20" t="s">
        <v>1669</v>
      </c>
      <c r="D115" s="20" t="s">
        <v>1670</v>
      </c>
      <c r="E115" s="25" t="s">
        <v>1982</v>
      </c>
      <c r="F115" s="28" t="s">
        <v>1683</v>
      </c>
      <c r="G115" s="447" t="s">
        <v>1684</v>
      </c>
      <c r="H115" s="28" t="s">
        <v>1851</v>
      </c>
      <c r="I115" s="28" t="s">
        <v>1675</v>
      </c>
      <c r="J115" s="28" t="s">
        <v>1983</v>
      </c>
    </row>
    <row r="116" s="13" customFormat="1" ht="35" customHeight="1" spans="1:10">
      <c r="A116" s="33"/>
      <c r="B116" s="27"/>
      <c r="C116" s="20" t="s">
        <v>1669</v>
      </c>
      <c r="D116" s="20" t="s">
        <v>1730</v>
      </c>
      <c r="E116" s="25" t="s">
        <v>1984</v>
      </c>
      <c r="F116" s="28" t="s">
        <v>1683</v>
      </c>
      <c r="G116" s="447" t="s">
        <v>1684</v>
      </c>
      <c r="H116" s="28" t="s">
        <v>1719</v>
      </c>
      <c r="I116" s="28" t="s">
        <v>1675</v>
      </c>
      <c r="J116" s="28" t="s">
        <v>1985</v>
      </c>
    </row>
    <row r="117" s="13" customFormat="1" ht="35" customHeight="1" spans="1:10">
      <c r="A117" s="33"/>
      <c r="B117" s="27"/>
      <c r="C117" s="20" t="s">
        <v>1746</v>
      </c>
      <c r="D117" s="20" t="s">
        <v>1859</v>
      </c>
      <c r="E117" s="25" t="s">
        <v>1986</v>
      </c>
      <c r="F117" s="28" t="s">
        <v>1683</v>
      </c>
      <c r="G117" s="447" t="s">
        <v>1987</v>
      </c>
      <c r="H117" s="28" t="s">
        <v>1752</v>
      </c>
      <c r="I117" s="28" t="s">
        <v>1753</v>
      </c>
      <c r="J117" s="28" t="s">
        <v>1985</v>
      </c>
    </row>
    <row r="118" s="13" customFormat="1" ht="35" customHeight="1" spans="1:10">
      <c r="A118" s="34"/>
      <c r="B118" s="29"/>
      <c r="C118" s="20" t="s">
        <v>1755</v>
      </c>
      <c r="D118" s="20" t="s">
        <v>1756</v>
      </c>
      <c r="E118" s="25" t="s">
        <v>1963</v>
      </c>
      <c r="F118" s="28" t="s">
        <v>1683</v>
      </c>
      <c r="G118" s="447" t="s">
        <v>1988</v>
      </c>
      <c r="H118" s="28" t="s">
        <v>1752</v>
      </c>
      <c r="I118" s="28" t="s">
        <v>1753</v>
      </c>
      <c r="J118" s="28" t="s">
        <v>1985</v>
      </c>
    </row>
    <row r="119" s="13" customFormat="1" ht="43" customHeight="1" spans="1:10">
      <c r="A119" s="24" t="s">
        <v>1989</v>
      </c>
      <c r="B119" s="24" t="s">
        <v>1990</v>
      </c>
      <c r="C119" s="20" t="s">
        <v>1669</v>
      </c>
      <c r="D119" s="20" t="s">
        <v>1670</v>
      </c>
      <c r="E119" s="25" t="s">
        <v>1991</v>
      </c>
      <c r="F119" s="28" t="s">
        <v>1678</v>
      </c>
      <c r="G119" s="447" t="s">
        <v>1992</v>
      </c>
      <c r="H119" s="28" t="s">
        <v>1699</v>
      </c>
      <c r="I119" s="28" t="s">
        <v>1675</v>
      </c>
      <c r="J119" s="28" t="s">
        <v>1993</v>
      </c>
    </row>
    <row r="120" s="13" customFormat="1" ht="35" customHeight="1" spans="1:10">
      <c r="A120" s="27"/>
      <c r="B120" s="27"/>
      <c r="C120" s="20" t="s">
        <v>1669</v>
      </c>
      <c r="D120" s="20" t="s">
        <v>1670</v>
      </c>
      <c r="E120" s="25" t="s">
        <v>1994</v>
      </c>
      <c r="F120" s="28" t="s">
        <v>1678</v>
      </c>
      <c r="G120" s="447" t="s">
        <v>1995</v>
      </c>
      <c r="H120" s="28" t="s">
        <v>1699</v>
      </c>
      <c r="I120" s="28" t="s">
        <v>1675</v>
      </c>
      <c r="J120" s="28" t="s">
        <v>1996</v>
      </c>
    </row>
    <row r="121" s="13" customFormat="1" ht="33" customHeight="1" spans="1:10">
      <c r="A121" s="27"/>
      <c r="B121" s="27"/>
      <c r="C121" s="20" t="s">
        <v>1669</v>
      </c>
      <c r="D121" s="20" t="s">
        <v>1670</v>
      </c>
      <c r="E121" s="25" t="s">
        <v>1997</v>
      </c>
      <c r="F121" s="28" t="s">
        <v>1678</v>
      </c>
      <c r="G121" s="447" t="s">
        <v>1998</v>
      </c>
      <c r="H121" s="28" t="s">
        <v>1772</v>
      </c>
      <c r="I121" s="28" t="s">
        <v>1675</v>
      </c>
      <c r="J121" s="28" t="s">
        <v>1999</v>
      </c>
    </row>
    <row r="122" s="13" customFormat="1" ht="58" customHeight="1" spans="1:10">
      <c r="A122" s="27"/>
      <c r="B122" s="27"/>
      <c r="C122" s="20" t="s">
        <v>1669</v>
      </c>
      <c r="D122" s="20" t="s">
        <v>1670</v>
      </c>
      <c r="E122" s="25" t="s">
        <v>2000</v>
      </c>
      <c r="F122" s="28" t="s">
        <v>1678</v>
      </c>
      <c r="G122" s="447" t="s">
        <v>2001</v>
      </c>
      <c r="H122" s="28" t="s">
        <v>1699</v>
      </c>
      <c r="I122" s="28" t="s">
        <v>1675</v>
      </c>
      <c r="J122" s="28" t="s">
        <v>2002</v>
      </c>
    </row>
    <row r="123" s="13" customFormat="1" ht="60" customHeight="1" spans="1:10">
      <c r="A123" s="27"/>
      <c r="B123" s="27"/>
      <c r="C123" s="20" t="s">
        <v>1669</v>
      </c>
      <c r="D123" s="20" t="s">
        <v>1670</v>
      </c>
      <c r="E123" s="25" t="s">
        <v>2003</v>
      </c>
      <c r="F123" s="28" t="s">
        <v>1683</v>
      </c>
      <c r="G123" s="447" t="s">
        <v>2004</v>
      </c>
      <c r="H123" s="28" t="s">
        <v>2005</v>
      </c>
      <c r="I123" s="28" t="s">
        <v>1675</v>
      </c>
      <c r="J123" s="28" t="s">
        <v>2006</v>
      </c>
    </row>
    <row r="124" s="13" customFormat="1" ht="35" customHeight="1" spans="1:10">
      <c r="A124" s="27"/>
      <c r="B124" s="27"/>
      <c r="C124" s="20" t="s">
        <v>1669</v>
      </c>
      <c r="D124" s="20" t="s">
        <v>1670</v>
      </c>
      <c r="E124" s="25" t="s">
        <v>2007</v>
      </c>
      <c r="F124" s="28" t="s">
        <v>1678</v>
      </c>
      <c r="G124" s="447" t="s">
        <v>2008</v>
      </c>
      <c r="H124" s="28" t="s">
        <v>1699</v>
      </c>
      <c r="I124" s="28" t="s">
        <v>1675</v>
      </c>
      <c r="J124" s="28" t="s">
        <v>2009</v>
      </c>
    </row>
    <row r="125" s="13" customFormat="1" ht="54" customHeight="1" spans="1:10">
      <c r="A125" s="27"/>
      <c r="B125" s="27"/>
      <c r="C125" s="20" t="s">
        <v>1669</v>
      </c>
      <c r="D125" s="20" t="s">
        <v>1670</v>
      </c>
      <c r="E125" s="25" t="s">
        <v>2010</v>
      </c>
      <c r="F125" s="28" t="s">
        <v>1683</v>
      </c>
      <c r="G125" s="447" t="s">
        <v>2011</v>
      </c>
      <c r="H125" s="28" t="s">
        <v>2005</v>
      </c>
      <c r="I125" s="28" t="s">
        <v>1675</v>
      </c>
      <c r="J125" s="28" t="s">
        <v>2012</v>
      </c>
    </row>
    <row r="126" s="13" customFormat="1" ht="35" customHeight="1" spans="1:10">
      <c r="A126" s="27"/>
      <c r="B126" s="27"/>
      <c r="C126" s="20" t="s">
        <v>1669</v>
      </c>
      <c r="D126" s="20" t="s">
        <v>1670</v>
      </c>
      <c r="E126" s="25" t="s">
        <v>2013</v>
      </c>
      <c r="F126" s="28" t="s">
        <v>1678</v>
      </c>
      <c r="G126" s="447" t="s">
        <v>1995</v>
      </c>
      <c r="H126" s="28" t="s">
        <v>1699</v>
      </c>
      <c r="I126" s="28" t="s">
        <v>1675</v>
      </c>
      <c r="J126" s="28" t="s">
        <v>2014</v>
      </c>
    </row>
    <row r="127" s="13" customFormat="1" ht="35" customHeight="1" spans="1:10">
      <c r="A127" s="27"/>
      <c r="B127" s="27"/>
      <c r="C127" s="20" t="s">
        <v>1669</v>
      </c>
      <c r="D127" s="20" t="s">
        <v>1670</v>
      </c>
      <c r="E127" s="25" t="s">
        <v>2015</v>
      </c>
      <c r="F127" s="28" t="s">
        <v>1683</v>
      </c>
      <c r="G127" s="447" t="s">
        <v>1684</v>
      </c>
      <c r="H127" s="28" t="s">
        <v>2016</v>
      </c>
      <c r="I127" s="28" t="s">
        <v>1675</v>
      </c>
      <c r="J127" s="28" t="s">
        <v>2017</v>
      </c>
    </row>
    <row r="128" s="13" customFormat="1" ht="35" customHeight="1" spans="1:10">
      <c r="A128" s="27"/>
      <c r="B128" s="27"/>
      <c r="C128" s="20" t="s">
        <v>1669</v>
      </c>
      <c r="D128" s="20" t="s">
        <v>1670</v>
      </c>
      <c r="E128" s="25" t="s">
        <v>2018</v>
      </c>
      <c r="F128" s="28" t="s">
        <v>1683</v>
      </c>
      <c r="G128" s="447" t="s">
        <v>2019</v>
      </c>
      <c r="H128" s="28" t="s">
        <v>1699</v>
      </c>
      <c r="I128" s="28" t="s">
        <v>1675</v>
      </c>
      <c r="J128" s="28" t="s">
        <v>2020</v>
      </c>
    </row>
    <row r="129" s="13" customFormat="1" ht="35" customHeight="1" spans="1:10">
      <c r="A129" s="27"/>
      <c r="B129" s="27"/>
      <c r="C129" s="20" t="s">
        <v>1669</v>
      </c>
      <c r="D129" s="20" t="s">
        <v>1670</v>
      </c>
      <c r="E129" s="25" t="s">
        <v>2021</v>
      </c>
      <c r="F129" s="28" t="s">
        <v>1683</v>
      </c>
      <c r="G129" s="447" t="s">
        <v>2022</v>
      </c>
      <c r="H129" s="28" t="s">
        <v>1699</v>
      </c>
      <c r="I129" s="28" t="s">
        <v>1675</v>
      </c>
      <c r="J129" s="28" t="s">
        <v>2023</v>
      </c>
    </row>
    <row r="130" s="13" customFormat="1" ht="35" customHeight="1" spans="1:10">
      <c r="A130" s="27"/>
      <c r="B130" s="27"/>
      <c r="C130" s="20" t="s">
        <v>1669</v>
      </c>
      <c r="D130" s="20" t="s">
        <v>1730</v>
      </c>
      <c r="E130" s="25" t="s">
        <v>2024</v>
      </c>
      <c r="F130" s="26" t="s">
        <v>1683</v>
      </c>
      <c r="G130" s="446" t="s">
        <v>1684</v>
      </c>
      <c r="H130" s="26" t="s">
        <v>1719</v>
      </c>
      <c r="I130" s="26" t="s">
        <v>1675</v>
      </c>
      <c r="J130" s="26" t="s">
        <v>2025</v>
      </c>
    </row>
    <row r="131" s="13" customFormat="1" ht="35" customHeight="1" spans="1:10">
      <c r="A131" s="27"/>
      <c r="B131" s="27"/>
      <c r="C131" s="20" t="s">
        <v>1669</v>
      </c>
      <c r="D131" s="20" t="s">
        <v>1730</v>
      </c>
      <c r="E131" s="25" t="s">
        <v>2026</v>
      </c>
      <c r="F131" s="26" t="s">
        <v>1683</v>
      </c>
      <c r="G131" s="446" t="s">
        <v>1684</v>
      </c>
      <c r="H131" s="26" t="s">
        <v>1719</v>
      </c>
      <c r="I131" s="26" t="s">
        <v>1675</v>
      </c>
      <c r="J131" s="26" t="s">
        <v>2027</v>
      </c>
    </row>
    <row r="132" s="13" customFormat="1" ht="35" customHeight="1" spans="1:10">
      <c r="A132" s="27"/>
      <c r="B132" s="27"/>
      <c r="C132" s="20" t="s">
        <v>1746</v>
      </c>
      <c r="D132" s="20" t="s">
        <v>1747</v>
      </c>
      <c r="E132" s="25" t="s">
        <v>2028</v>
      </c>
      <c r="F132" s="28" t="s">
        <v>1683</v>
      </c>
      <c r="G132" s="447" t="s">
        <v>2028</v>
      </c>
      <c r="H132" s="28" t="s">
        <v>1752</v>
      </c>
      <c r="I132" s="28" t="s">
        <v>1753</v>
      </c>
      <c r="J132" s="28" t="s">
        <v>2029</v>
      </c>
    </row>
    <row r="133" s="13" customFormat="1" ht="35" customHeight="1" spans="1:10">
      <c r="A133" s="29"/>
      <c r="B133" s="29"/>
      <c r="C133" s="20" t="s">
        <v>1755</v>
      </c>
      <c r="D133" s="20" t="s">
        <v>1756</v>
      </c>
      <c r="E133" s="25" t="s">
        <v>2030</v>
      </c>
      <c r="F133" s="26" t="s">
        <v>1683</v>
      </c>
      <c r="G133" s="446" t="s">
        <v>1878</v>
      </c>
      <c r="H133" s="26" t="s">
        <v>1719</v>
      </c>
      <c r="I133" s="28" t="s">
        <v>1753</v>
      </c>
      <c r="J133" s="26" t="s">
        <v>2031</v>
      </c>
    </row>
    <row r="134" s="13" customFormat="1" ht="35" customHeight="1" spans="1:10">
      <c r="A134" s="20" t="s">
        <v>2032</v>
      </c>
      <c r="B134" s="21"/>
      <c r="C134" s="22"/>
      <c r="D134" s="22"/>
      <c r="E134" s="22"/>
      <c r="F134" s="23"/>
      <c r="G134" s="22"/>
      <c r="H134" s="23"/>
      <c r="I134" s="23"/>
      <c r="J134" s="30"/>
    </row>
    <row r="135" s="13" customFormat="1" ht="35" customHeight="1" spans="1:10">
      <c r="A135" s="32" t="s">
        <v>2033</v>
      </c>
      <c r="B135" s="35" t="s">
        <v>2034</v>
      </c>
      <c r="C135" s="20" t="s">
        <v>1669</v>
      </c>
      <c r="D135" s="25" t="s">
        <v>1670</v>
      </c>
      <c r="E135" s="25" t="s">
        <v>2035</v>
      </c>
      <c r="F135" s="26" t="s">
        <v>1683</v>
      </c>
      <c r="G135" s="446" t="s">
        <v>2036</v>
      </c>
      <c r="H135" s="26" t="s">
        <v>2037</v>
      </c>
      <c r="I135" s="26" t="s">
        <v>1675</v>
      </c>
      <c r="J135" s="26" t="s">
        <v>2038</v>
      </c>
    </row>
    <row r="136" s="13" customFormat="1" ht="35" customHeight="1" spans="1:10">
      <c r="A136" s="36"/>
      <c r="B136" s="37"/>
      <c r="C136" s="20" t="s">
        <v>1669</v>
      </c>
      <c r="D136" s="25" t="s">
        <v>1670</v>
      </c>
      <c r="E136" s="25" t="s">
        <v>2039</v>
      </c>
      <c r="F136" s="26" t="s">
        <v>1683</v>
      </c>
      <c r="G136" s="446" t="s">
        <v>2040</v>
      </c>
      <c r="H136" s="26" t="s">
        <v>2041</v>
      </c>
      <c r="I136" s="26" t="s">
        <v>1675</v>
      </c>
      <c r="J136" s="26" t="s">
        <v>2042</v>
      </c>
    </row>
    <row r="137" s="13" customFormat="1" ht="35" customHeight="1" spans="1:10">
      <c r="A137" s="36"/>
      <c r="B137" s="37"/>
      <c r="C137" s="20" t="s">
        <v>1669</v>
      </c>
      <c r="D137" s="25" t="s">
        <v>1670</v>
      </c>
      <c r="E137" s="25" t="s">
        <v>2043</v>
      </c>
      <c r="F137" s="26" t="s">
        <v>1678</v>
      </c>
      <c r="G137" s="446" t="s">
        <v>1791</v>
      </c>
      <c r="H137" s="26" t="s">
        <v>2044</v>
      </c>
      <c r="I137" s="26" t="s">
        <v>1675</v>
      </c>
      <c r="J137" s="26" t="s">
        <v>2045</v>
      </c>
    </row>
    <row r="138" s="13" customFormat="1" ht="38" customHeight="1" spans="1:10">
      <c r="A138" s="36"/>
      <c r="B138" s="37"/>
      <c r="C138" s="20" t="s">
        <v>1669</v>
      </c>
      <c r="D138" s="25" t="s">
        <v>1730</v>
      </c>
      <c r="E138" s="25" t="s">
        <v>2046</v>
      </c>
      <c r="F138" s="28" t="s">
        <v>1683</v>
      </c>
      <c r="G138" s="447" t="s">
        <v>2047</v>
      </c>
      <c r="H138" s="28" t="s">
        <v>1752</v>
      </c>
      <c r="I138" s="28" t="s">
        <v>1753</v>
      </c>
      <c r="J138" s="28" t="s">
        <v>2048</v>
      </c>
    </row>
    <row r="139" s="13" customFormat="1" ht="35" customHeight="1" spans="1:10">
      <c r="A139" s="36"/>
      <c r="B139" s="37"/>
      <c r="C139" s="25" t="s">
        <v>1746</v>
      </c>
      <c r="D139" s="25" t="s">
        <v>2049</v>
      </c>
      <c r="E139" s="25" t="s">
        <v>2050</v>
      </c>
      <c r="F139" s="28" t="s">
        <v>1683</v>
      </c>
      <c r="G139" s="447" t="s">
        <v>2051</v>
      </c>
      <c r="H139" s="28" t="s">
        <v>1752</v>
      </c>
      <c r="I139" s="28" t="s">
        <v>1753</v>
      </c>
      <c r="J139" s="28" t="s">
        <v>2052</v>
      </c>
    </row>
    <row r="140" s="13" customFormat="1" ht="35" customHeight="1" spans="1:10">
      <c r="A140" s="36"/>
      <c r="B140" s="37"/>
      <c r="C140" s="25" t="s">
        <v>1755</v>
      </c>
      <c r="D140" s="25" t="s">
        <v>1756</v>
      </c>
      <c r="E140" s="25" t="s">
        <v>2053</v>
      </c>
      <c r="F140" s="28" t="s">
        <v>1678</v>
      </c>
      <c r="G140" s="447" t="s">
        <v>1702</v>
      </c>
      <c r="H140" s="28" t="s">
        <v>1719</v>
      </c>
      <c r="I140" s="28" t="s">
        <v>1753</v>
      </c>
      <c r="J140" s="28" t="s">
        <v>2054</v>
      </c>
    </row>
    <row r="141" s="13" customFormat="1" ht="35" customHeight="1" spans="1:10">
      <c r="A141" s="24" t="s">
        <v>2055</v>
      </c>
      <c r="B141" s="24" t="s">
        <v>2056</v>
      </c>
      <c r="C141" s="20" t="s">
        <v>1669</v>
      </c>
      <c r="D141" s="20" t="s">
        <v>1670</v>
      </c>
      <c r="E141" s="25" t="s">
        <v>2057</v>
      </c>
      <c r="F141" s="28" t="s">
        <v>1678</v>
      </c>
      <c r="G141" s="447" t="s">
        <v>2058</v>
      </c>
      <c r="H141" s="28" t="s">
        <v>2059</v>
      </c>
      <c r="I141" s="28" t="s">
        <v>1675</v>
      </c>
      <c r="J141" s="28" t="s">
        <v>2060</v>
      </c>
    </row>
    <row r="142" s="13" customFormat="1" ht="35" customHeight="1" spans="1:10">
      <c r="A142" s="27"/>
      <c r="B142" s="27"/>
      <c r="C142" s="20" t="s">
        <v>1669</v>
      </c>
      <c r="D142" s="20" t="s">
        <v>1670</v>
      </c>
      <c r="E142" s="25" t="s">
        <v>2061</v>
      </c>
      <c r="F142" s="28" t="s">
        <v>1678</v>
      </c>
      <c r="G142" s="447" t="s">
        <v>2062</v>
      </c>
      <c r="H142" s="28" t="s">
        <v>1699</v>
      </c>
      <c r="I142" s="28" t="s">
        <v>1675</v>
      </c>
      <c r="J142" s="28" t="s">
        <v>2063</v>
      </c>
    </row>
    <row r="143" s="13" customFormat="1" ht="35" customHeight="1" spans="1:10">
      <c r="A143" s="27"/>
      <c r="B143" s="27"/>
      <c r="C143" s="20" t="s">
        <v>1669</v>
      </c>
      <c r="D143" s="20" t="s">
        <v>1670</v>
      </c>
      <c r="E143" s="25" t="s">
        <v>2064</v>
      </c>
      <c r="F143" s="28" t="s">
        <v>1678</v>
      </c>
      <c r="G143" s="447" t="s">
        <v>2065</v>
      </c>
      <c r="H143" s="28" t="s">
        <v>1699</v>
      </c>
      <c r="I143" s="28" t="s">
        <v>1675</v>
      </c>
      <c r="J143" s="28" t="s">
        <v>2066</v>
      </c>
    </row>
    <row r="144" s="13" customFormat="1" ht="45" customHeight="1" spans="1:10">
      <c r="A144" s="27"/>
      <c r="B144" s="27"/>
      <c r="C144" s="20" t="s">
        <v>1669</v>
      </c>
      <c r="D144" s="20" t="s">
        <v>1670</v>
      </c>
      <c r="E144" s="25" t="s">
        <v>2067</v>
      </c>
      <c r="F144" s="28" t="s">
        <v>1678</v>
      </c>
      <c r="G144" s="447" t="s">
        <v>2068</v>
      </c>
      <c r="H144" s="28" t="s">
        <v>1699</v>
      </c>
      <c r="I144" s="28" t="s">
        <v>1675</v>
      </c>
      <c r="J144" s="28" t="s">
        <v>2069</v>
      </c>
    </row>
    <row r="145" s="13" customFormat="1" ht="35" customHeight="1" spans="1:10">
      <c r="A145" s="27"/>
      <c r="B145" s="27"/>
      <c r="C145" s="20" t="s">
        <v>1669</v>
      </c>
      <c r="D145" s="20" t="s">
        <v>1670</v>
      </c>
      <c r="E145" s="25" t="s">
        <v>2070</v>
      </c>
      <c r="F145" s="28" t="s">
        <v>1678</v>
      </c>
      <c r="G145" s="447" t="s">
        <v>2068</v>
      </c>
      <c r="H145" s="28" t="s">
        <v>1699</v>
      </c>
      <c r="I145" s="28" t="s">
        <v>1675</v>
      </c>
      <c r="J145" s="28" t="s">
        <v>2071</v>
      </c>
    </row>
    <row r="146" s="13" customFormat="1" ht="35" customHeight="1" spans="1:10">
      <c r="A146" s="27"/>
      <c r="B146" s="27"/>
      <c r="C146" s="20" t="s">
        <v>1669</v>
      </c>
      <c r="D146" s="20" t="s">
        <v>1670</v>
      </c>
      <c r="E146" s="25" t="s">
        <v>2072</v>
      </c>
      <c r="F146" s="28" t="s">
        <v>1672</v>
      </c>
      <c r="G146" s="447" t="s">
        <v>2073</v>
      </c>
      <c r="H146" s="28" t="s">
        <v>2074</v>
      </c>
      <c r="I146" s="28" t="s">
        <v>1675</v>
      </c>
      <c r="J146" s="28" t="s">
        <v>2075</v>
      </c>
    </row>
    <row r="147" s="13" customFormat="1" ht="35" customHeight="1" spans="1:10">
      <c r="A147" s="27"/>
      <c r="B147" s="27"/>
      <c r="C147" s="20" t="s">
        <v>1669</v>
      </c>
      <c r="D147" s="20" t="s">
        <v>1670</v>
      </c>
      <c r="E147" s="25" t="s">
        <v>2076</v>
      </c>
      <c r="F147" s="28" t="s">
        <v>1678</v>
      </c>
      <c r="G147" s="447" t="s">
        <v>2077</v>
      </c>
      <c r="H147" s="28" t="s">
        <v>1699</v>
      </c>
      <c r="I147" s="28" t="s">
        <v>1675</v>
      </c>
      <c r="J147" s="28" t="s">
        <v>2078</v>
      </c>
    </row>
    <row r="148" s="13" customFormat="1" ht="35" customHeight="1" spans="1:10">
      <c r="A148" s="27"/>
      <c r="B148" s="27"/>
      <c r="C148" s="20" t="s">
        <v>1669</v>
      </c>
      <c r="D148" s="20" t="s">
        <v>1670</v>
      </c>
      <c r="E148" s="25" t="s">
        <v>2079</v>
      </c>
      <c r="F148" s="28" t="s">
        <v>1678</v>
      </c>
      <c r="G148" s="447" t="s">
        <v>2080</v>
      </c>
      <c r="H148" s="28" t="s">
        <v>1680</v>
      </c>
      <c r="I148" s="28" t="s">
        <v>1675</v>
      </c>
      <c r="J148" s="28" t="s">
        <v>2081</v>
      </c>
    </row>
    <row r="149" s="13" customFormat="1" ht="35" customHeight="1" spans="1:10">
      <c r="A149" s="27"/>
      <c r="B149" s="27"/>
      <c r="C149" s="20" t="s">
        <v>1669</v>
      </c>
      <c r="D149" s="20" t="s">
        <v>1670</v>
      </c>
      <c r="E149" s="25" t="s">
        <v>2082</v>
      </c>
      <c r="F149" s="28" t="s">
        <v>1678</v>
      </c>
      <c r="G149" s="447" t="s">
        <v>1973</v>
      </c>
      <c r="H149" s="28" t="s">
        <v>1699</v>
      </c>
      <c r="I149" s="28" t="s">
        <v>1675</v>
      </c>
      <c r="J149" s="28" t="s">
        <v>2083</v>
      </c>
    </row>
    <row r="150" s="13" customFormat="1" ht="55" customHeight="1" spans="1:10">
      <c r="A150" s="27"/>
      <c r="B150" s="27"/>
      <c r="C150" s="20" t="s">
        <v>1669</v>
      </c>
      <c r="D150" s="20" t="s">
        <v>1670</v>
      </c>
      <c r="E150" s="25" t="s">
        <v>2084</v>
      </c>
      <c r="F150" s="28" t="s">
        <v>1678</v>
      </c>
      <c r="G150" s="447" t="s">
        <v>2085</v>
      </c>
      <c r="H150" s="28" t="s">
        <v>2086</v>
      </c>
      <c r="I150" s="28" t="s">
        <v>1675</v>
      </c>
      <c r="J150" s="28" t="s">
        <v>2087</v>
      </c>
    </row>
    <row r="151" s="13" customFormat="1" ht="64" customHeight="1" spans="1:10">
      <c r="A151" s="27"/>
      <c r="B151" s="27"/>
      <c r="C151" s="20" t="s">
        <v>1669</v>
      </c>
      <c r="D151" s="20" t="s">
        <v>1670</v>
      </c>
      <c r="E151" s="25" t="s">
        <v>2088</v>
      </c>
      <c r="F151" s="28" t="s">
        <v>1678</v>
      </c>
      <c r="G151" s="447" t="s">
        <v>2065</v>
      </c>
      <c r="H151" s="28" t="s">
        <v>2089</v>
      </c>
      <c r="I151" s="28" t="s">
        <v>1675</v>
      </c>
      <c r="J151" s="28" t="s">
        <v>2090</v>
      </c>
    </row>
    <row r="152" s="13" customFormat="1" ht="60" customHeight="1" spans="1:10">
      <c r="A152" s="27"/>
      <c r="B152" s="27"/>
      <c r="C152" s="20" t="s">
        <v>1669</v>
      </c>
      <c r="D152" s="20" t="s">
        <v>1670</v>
      </c>
      <c r="E152" s="25" t="s">
        <v>2091</v>
      </c>
      <c r="F152" s="28" t="s">
        <v>1678</v>
      </c>
      <c r="G152" s="447" t="s">
        <v>2085</v>
      </c>
      <c r="H152" s="28" t="s">
        <v>2089</v>
      </c>
      <c r="I152" s="28" t="s">
        <v>1675</v>
      </c>
      <c r="J152" s="28" t="s">
        <v>2092</v>
      </c>
    </row>
    <row r="153" s="13" customFormat="1" ht="35" customHeight="1" spans="1:10">
      <c r="A153" s="27"/>
      <c r="B153" s="27"/>
      <c r="C153" s="20" t="s">
        <v>1669</v>
      </c>
      <c r="D153" s="20" t="s">
        <v>1670</v>
      </c>
      <c r="E153" s="25" t="s">
        <v>2093</v>
      </c>
      <c r="F153" s="28" t="s">
        <v>1678</v>
      </c>
      <c r="G153" s="447" t="s">
        <v>1976</v>
      </c>
      <c r="H153" s="28" t="s">
        <v>1699</v>
      </c>
      <c r="I153" s="28" t="s">
        <v>1675</v>
      </c>
      <c r="J153" s="28" t="s">
        <v>2094</v>
      </c>
    </row>
    <row r="154" s="13" customFormat="1" ht="35" customHeight="1" spans="1:10">
      <c r="A154" s="27"/>
      <c r="B154" s="27"/>
      <c r="C154" s="20" t="s">
        <v>1669</v>
      </c>
      <c r="D154" s="20" t="s">
        <v>1670</v>
      </c>
      <c r="E154" s="25" t="s">
        <v>2095</v>
      </c>
      <c r="F154" s="28" t="s">
        <v>1678</v>
      </c>
      <c r="G154" s="447" t="s">
        <v>2096</v>
      </c>
      <c r="H154" s="28" t="s">
        <v>2089</v>
      </c>
      <c r="I154" s="28" t="s">
        <v>1675</v>
      </c>
      <c r="J154" s="28" t="s">
        <v>2097</v>
      </c>
    </row>
    <row r="155" s="13" customFormat="1" ht="80" customHeight="1" spans="1:10">
      <c r="A155" s="27"/>
      <c r="B155" s="27"/>
      <c r="C155" s="20" t="s">
        <v>1669</v>
      </c>
      <c r="D155" s="20" t="s">
        <v>1670</v>
      </c>
      <c r="E155" s="25" t="s">
        <v>2098</v>
      </c>
      <c r="F155" s="28" t="s">
        <v>1678</v>
      </c>
      <c r="G155" s="447" t="s">
        <v>2099</v>
      </c>
      <c r="H155" s="28" t="s">
        <v>2100</v>
      </c>
      <c r="I155" s="28" t="s">
        <v>1675</v>
      </c>
      <c r="J155" s="28" t="s">
        <v>2101</v>
      </c>
    </row>
    <row r="156" s="13" customFormat="1" ht="82" customHeight="1" spans="1:10">
      <c r="A156" s="27"/>
      <c r="B156" s="27"/>
      <c r="C156" s="20" t="s">
        <v>1669</v>
      </c>
      <c r="D156" s="20" t="s">
        <v>1670</v>
      </c>
      <c r="E156" s="25" t="s">
        <v>2102</v>
      </c>
      <c r="F156" s="28" t="s">
        <v>1678</v>
      </c>
      <c r="G156" s="447" t="s">
        <v>2068</v>
      </c>
      <c r="H156" s="28" t="s">
        <v>2089</v>
      </c>
      <c r="I156" s="28" t="s">
        <v>1675</v>
      </c>
      <c r="J156" s="28" t="s">
        <v>2103</v>
      </c>
    </row>
    <row r="157" s="13" customFormat="1" ht="35" customHeight="1" spans="1:10">
      <c r="A157" s="27"/>
      <c r="B157" s="27"/>
      <c r="C157" s="20" t="s">
        <v>1669</v>
      </c>
      <c r="D157" s="20" t="s">
        <v>1670</v>
      </c>
      <c r="E157" s="25" t="s">
        <v>2104</v>
      </c>
      <c r="F157" s="26" t="s">
        <v>1678</v>
      </c>
      <c r="G157" s="446" t="s">
        <v>1791</v>
      </c>
      <c r="H157" s="26" t="s">
        <v>1680</v>
      </c>
      <c r="I157" s="26" t="s">
        <v>1675</v>
      </c>
      <c r="J157" s="26" t="s">
        <v>2105</v>
      </c>
    </row>
    <row r="158" s="13" customFormat="1" ht="76" customHeight="1" spans="1:10">
      <c r="A158" s="27"/>
      <c r="B158" s="27"/>
      <c r="C158" s="20" t="s">
        <v>1746</v>
      </c>
      <c r="D158" s="20" t="s">
        <v>1747</v>
      </c>
      <c r="E158" s="25" t="s">
        <v>2106</v>
      </c>
      <c r="F158" s="28" t="s">
        <v>1683</v>
      </c>
      <c r="G158" s="447" t="s">
        <v>2107</v>
      </c>
      <c r="H158" s="28" t="s">
        <v>1752</v>
      </c>
      <c r="I158" s="28" t="s">
        <v>1753</v>
      </c>
      <c r="J158" s="28" t="s">
        <v>2106</v>
      </c>
    </row>
    <row r="159" s="13" customFormat="1" ht="80" customHeight="1" spans="1:10">
      <c r="A159" s="27"/>
      <c r="B159" s="27"/>
      <c r="C159" s="20" t="s">
        <v>1746</v>
      </c>
      <c r="D159" s="20" t="s">
        <v>1747</v>
      </c>
      <c r="E159" s="25" t="s">
        <v>2108</v>
      </c>
      <c r="F159" s="28" t="s">
        <v>1678</v>
      </c>
      <c r="G159" s="447" t="s">
        <v>1952</v>
      </c>
      <c r="H159" s="28" t="s">
        <v>1719</v>
      </c>
      <c r="I159" s="28" t="s">
        <v>1675</v>
      </c>
      <c r="J159" s="28" t="s">
        <v>2109</v>
      </c>
    </row>
    <row r="160" s="13" customFormat="1" ht="64" customHeight="1" spans="1:10">
      <c r="A160" s="29"/>
      <c r="B160" s="29"/>
      <c r="C160" s="20" t="s">
        <v>1755</v>
      </c>
      <c r="D160" s="20" t="s">
        <v>1756</v>
      </c>
      <c r="E160" s="20" t="s">
        <v>1963</v>
      </c>
      <c r="F160" s="20" t="s">
        <v>1683</v>
      </c>
      <c r="G160" s="20" t="s">
        <v>1694</v>
      </c>
      <c r="H160" s="20" t="s">
        <v>1719</v>
      </c>
      <c r="I160" s="28" t="s">
        <v>1753</v>
      </c>
      <c r="J160" s="31" t="s">
        <v>2110</v>
      </c>
    </row>
    <row r="161" s="13" customFormat="1" ht="45" customHeight="1" spans="1:10">
      <c r="A161" s="20" t="s">
        <v>2111</v>
      </c>
      <c r="B161" s="21"/>
      <c r="C161" s="22"/>
      <c r="D161" s="22"/>
      <c r="E161" s="22"/>
      <c r="F161" s="23"/>
      <c r="G161" s="22"/>
      <c r="H161" s="23"/>
      <c r="I161" s="23"/>
      <c r="J161" s="30"/>
    </row>
    <row r="162" s="13" customFormat="1" ht="35" customHeight="1" spans="1:10">
      <c r="A162" s="32" t="s">
        <v>2112</v>
      </c>
      <c r="B162" s="35" t="s">
        <v>2113</v>
      </c>
      <c r="C162" s="20" t="s">
        <v>1669</v>
      </c>
      <c r="D162" s="20" t="s">
        <v>1670</v>
      </c>
      <c r="E162" s="25" t="s">
        <v>2114</v>
      </c>
      <c r="F162" s="26" t="s">
        <v>1678</v>
      </c>
      <c r="G162" s="446" t="s">
        <v>2115</v>
      </c>
      <c r="H162" s="26" t="s">
        <v>1680</v>
      </c>
      <c r="I162" s="26" t="s">
        <v>1675</v>
      </c>
      <c r="J162" s="26" t="s">
        <v>2116</v>
      </c>
    </row>
    <row r="163" s="13" customFormat="1" ht="35" customHeight="1" spans="1:10">
      <c r="A163" s="36"/>
      <c r="B163" s="37"/>
      <c r="C163" s="20" t="s">
        <v>1669</v>
      </c>
      <c r="D163" s="20" t="s">
        <v>1670</v>
      </c>
      <c r="E163" s="25" t="s">
        <v>2117</v>
      </c>
      <c r="F163" s="26" t="s">
        <v>1678</v>
      </c>
      <c r="G163" s="446" t="s">
        <v>1976</v>
      </c>
      <c r="H163" s="26" t="s">
        <v>2089</v>
      </c>
      <c r="I163" s="26" t="s">
        <v>1675</v>
      </c>
      <c r="J163" s="26" t="s">
        <v>2118</v>
      </c>
    </row>
    <row r="164" s="13" customFormat="1" ht="35" customHeight="1" spans="1:10">
      <c r="A164" s="36"/>
      <c r="B164" s="37"/>
      <c r="C164" s="20" t="s">
        <v>1669</v>
      </c>
      <c r="D164" s="20" t="s">
        <v>1670</v>
      </c>
      <c r="E164" s="25" t="s">
        <v>2119</v>
      </c>
      <c r="F164" s="26" t="s">
        <v>1683</v>
      </c>
      <c r="G164" s="446" t="s">
        <v>1679</v>
      </c>
      <c r="H164" s="26" t="s">
        <v>1685</v>
      </c>
      <c r="I164" s="26" t="s">
        <v>1675</v>
      </c>
      <c r="J164" s="26" t="s">
        <v>2120</v>
      </c>
    </row>
    <row r="165" s="13" customFormat="1" ht="35" customHeight="1" spans="1:10">
      <c r="A165" s="36"/>
      <c r="B165" s="37"/>
      <c r="C165" s="20" t="s">
        <v>1669</v>
      </c>
      <c r="D165" s="20" t="s">
        <v>1730</v>
      </c>
      <c r="E165" s="25" t="s">
        <v>2121</v>
      </c>
      <c r="F165" s="26" t="s">
        <v>1678</v>
      </c>
      <c r="G165" s="446" t="s">
        <v>1702</v>
      </c>
      <c r="H165" s="26" t="s">
        <v>1719</v>
      </c>
      <c r="I165" s="26" t="s">
        <v>1675</v>
      </c>
      <c r="J165" s="28" t="s">
        <v>2122</v>
      </c>
    </row>
    <row r="166" s="13" customFormat="1" ht="35" customHeight="1" spans="1:10">
      <c r="A166" s="36"/>
      <c r="B166" s="37"/>
      <c r="C166" s="20" t="s">
        <v>1669</v>
      </c>
      <c r="D166" s="20" t="s">
        <v>1730</v>
      </c>
      <c r="E166" s="25" t="s">
        <v>2123</v>
      </c>
      <c r="F166" s="26" t="s">
        <v>1678</v>
      </c>
      <c r="G166" s="446" t="s">
        <v>1738</v>
      </c>
      <c r="H166" s="26" t="s">
        <v>1719</v>
      </c>
      <c r="I166" s="26" t="s">
        <v>1675</v>
      </c>
      <c r="J166" s="26" t="s">
        <v>2124</v>
      </c>
    </row>
    <row r="167" s="13" customFormat="1" ht="73" customHeight="1" spans="1:10">
      <c r="A167" s="36"/>
      <c r="B167" s="37"/>
      <c r="C167" s="20" t="s">
        <v>1746</v>
      </c>
      <c r="D167" s="20" t="s">
        <v>1747</v>
      </c>
      <c r="E167" s="25" t="s">
        <v>2125</v>
      </c>
      <c r="F167" s="28" t="s">
        <v>1683</v>
      </c>
      <c r="G167" s="447" t="s">
        <v>2126</v>
      </c>
      <c r="H167" s="28" t="s">
        <v>1752</v>
      </c>
      <c r="I167" s="28" t="s">
        <v>1753</v>
      </c>
      <c r="J167" s="28" t="s">
        <v>2127</v>
      </c>
    </row>
    <row r="168" s="13" customFormat="1" ht="74" customHeight="1" spans="1:10">
      <c r="A168" s="36"/>
      <c r="B168" s="37"/>
      <c r="C168" s="20" t="s">
        <v>1755</v>
      </c>
      <c r="D168" s="20" t="s">
        <v>1756</v>
      </c>
      <c r="E168" s="25" t="s">
        <v>2128</v>
      </c>
      <c r="F168" s="26" t="s">
        <v>1678</v>
      </c>
      <c r="G168" s="446" t="s">
        <v>1702</v>
      </c>
      <c r="H168" s="26" t="s">
        <v>1719</v>
      </c>
      <c r="I168" s="28" t="s">
        <v>1753</v>
      </c>
      <c r="J168" s="26" t="s">
        <v>2129</v>
      </c>
    </row>
    <row r="169" s="13" customFormat="1" ht="35" customHeight="1" spans="1:10">
      <c r="A169" s="24" t="s">
        <v>2130</v>
      </c>
      <c r="B169" s="24" t="s">
        <v>2131</v>
      </c>
      <c r="C169" s="20" t="s">
        <v>1669</v>
      </c>
      <c r="D169" s="20" t="s">
        <v>1670</v>
      </c>
      <c r="E169" s="25" t="s">
        <v>2132</v>
      </c>
      <c r="F169" s="28" t="s">
        <v>1678</v>
      </c>
      <c r="G169" s="447" t="s">
        <v>1995</v>
      </c>
      <c r="H169" s="28" t="s">
        <v>1783</v>
      </c>
      <c r="I169" s="28" t="s">
        <v>1675</v>
      </c>
      <c r="J169" s="28" t="s">
        <v>2133</v>
      </c>
    </row>
    <row r="170" s="13" customFormat="1" ht="35" customHeight="1" spans="1:10">
      <c r="A170" s="27"/>
      <c r="B170" s="27"/>
      <c r="C170" s="20" t="s">
        <v>1669</v>
      </c>
      <c r="D170" s="20" t="s">
        <v>1670</v>
      </c>
      <c r="E170" s="25" t="s">
        <v>2134</v>
      </c>
      <c r="F170" s="28" t="s">
        <v>1683</v>
      </c>
      <c r="G170" s="447" t="s">
        <v>1684</v>
      </c>
      <c r="H170" s="28" t="s">
        <v>1719</v>
      </c>
      <c r="I170" s="28" t="s">
        <v>1675</v>
      </c>
      <c r="J170" s="28" t="s">
        <v>2135</v>
      </c>
    </row>
    <row r="171" s="13" customFormat="1" ht="35" customHeight="1" spans="1:10">
      <c r="A171" s="27"/>
      <c r="B171" s="27"/>
      <c r="C171" s="20" t="s">
        <v>1669</v>
      </c>
      <c r="D171" s="20" t="s">
        <v>1670</v>
      </c>
      <c r="E171" s="25" t="s">
        <v>2136</v>
      </c>
      <c r="F171" s="28" t="s">
        <v>1683</v>
      </c>
      <c r="G171" s="447" t="s">
        <v>1684</v>
      </c>
      <c r="H171" s="28" t="s">
        <v>1719</v>
      </c>
      <c r="I171" s="28" t="s">
        <v>1675</v>
      </c>
      <c r="J171" s="28" t="s">
        <v>2137</v>
      </c>
    </row>
    <row r="172" s="13" customFormat="1" ht="35" customHeight="1" spans="1:10">
      <c r="A172" s="27"/>
      <c r="B172" s="27"/>
      <c r="C172" s="20" t="s">
        <v>1669</v>
      </c>
      <c r="D172" s="20" t="s">
        <v>1848</v>
      </c>
      <c r="E172" s="25" t="s">
        <v>1849</v>
      </c>
      <c r="F172" s="26" t="s">
        <v>1683</v>
      </c>
      <c r="G172" s="446" t="s">
        <v>2138</v>
      </c>
      <c r="H172" s="26" t="s">
        <v>1919</v>
      </c>
      <c r="I172" s="26" t="s">
        <v>1675</v>
      </c>
      <c r="J172" s="26" t="s">
        <v>2139</v>
      </c>
    </row>
    <row r="173" s="13" customFormat="1" ht="35" customHeight="1" spans="1:10">
      <c r="A173" s="27"/>
      <c r="B173" s="27"/>
      <c r="C173" s="20" t="s">
        <v>1746</v>
      </c>
      <c r="D173" s="20" t="s">
        <v>1747</v>
      </c>
      <c r="E173" s="25" t="s">
        <v>2140</v>
      </c>
      <c r="F173" s="26" t="s">
        <v>1683</v>
      </c>
      <c r="G173" s="446" t="s">
        <v>2141</v>
      </c>
      <c r="H173" s="26" t="s">
        <v>1752</v>
      </c>
      <c r="I173" s="26" t="s">
        <v>1753</v>
      </c>
      <c r="J173" s="26" t="s">
        <v>2142</v>
      </c>
    </row>
    <row r="174" s="13" customFormat="1" ht="35" customHeight="1" spans="1:10">
      <c r="A174" s="29"/>
      <c r="B174" s="29"/>
      <c r="C174" s="20" t="s">
        <v>1755</v>
      </c>
      <c r="D174" s="20" t="s">
        <v>1756</v>
      </c>
      <c r="E174" s="25" t="s">
        <v>2143</v>
      </c>
      <c r="F174" s="26" t="s">
        <v>1678</v>
      </c>
      <c r="G174" s="446" t="s">
        <v>1702</v>
      </c>
      <c r="H174" s="26" t="s">
        <v>1719</v>
      </c>
      <c r="I174" s="28" t="s">
        <v>1753</v>
      </c>
      <c r="J174" s="26" t="s">
        <v>2144</v>
      </c>
    </row>
    <row r="175" s="13" customFormat="1" ht="35" customHeight="1" spans="1:10">
      <c r="A175" s="29" t="s">
        <v>2145</v>
      </c>
      <c r="B175" s="29"/>
      <c r="C175" s="20"/>
      <c r="D175" s="20"/>
      <c r="E175" s="20"/>
      <c r="F175" s="20"/>
      <c r="G175" s="20"/>
      <c r="H175" s="20"/>
      <c r="I175" s="20"/>
      <c r="J175" s="31"/>
    </row>
    <row r="176" s="13" customFormat="1" ht="35" customHeight="1" spans="1:10">
      <c r="A176" s="24" t="s">
        <v>2146</v>
      </c>
      <c r="B176" s="24" t="s">
        <v>2147</v>
      </c>
      <c r="C176" s="20" t="s">
        <v>1669</v>
      </c>
      <c r="D176" s="20" t="s">
        <v>1670</v>
      </c>
      <c r="E176" s="25" t="s">
        <v>2148</v>
      </c>
      <c r="F176" s="26" t="s">
        <v>1683</v>
      </c>
      <c r="G176" s="446" t="s">
        <v>1684</v>
      </c>
      <c r="H176" s="26" t="s">
        <v>1719</v>
      </c>
      <c r="I176" s="28" t="s">
        <v>1753</v>
      </c>
      <c r="J176" s="26" t="s">
        <v>2149</v>
      </c>
    </row>
    <row r="177" s="13" customFormat="1" ht="50" customHeight="1" spans="1:10">
      <c r="A177" s="27"/>
      <c r="B177" s="27"/>
      <c r="C177" s="20" t="s">
        <v>1669</v>
      </c>
      <c r="D177" s="20" t="s">
        <v>1670</v>
      </c>
      <c r="E177" s="25" t="s">
        <v>2150</v>
      </c>
      <c r="F177" s="26" t="s">
        <v>1683</v>
      </c>
      <c r="G177" s="446" t="s">
        <v>2151</v>
      </c>
      <c r="H177" s="26" t="s">
        <v>1699</v>
      </c>
      <c r="I177" s="26" t="s">
        <v>1675</v>
      </c>
      <c r="J177" s="26" t="s">
        <v>2149</v>
      </c>
    </row>
    <row r="178" s="13" customFormat="1" ht="54" customHeight="1" spans="1:10">
      <c r="A178" s="27"/>
      <c r="B178" s="27"/>
      <c r="C178" s="20" t="s">
        <v>1669</v>
      </c>
      <c r="D178" s="20" t="s">
        <v>1730</v>
      </c>
      <c r="E178" s="25" t="s">
        <v>2152</v>
      </c>
      <c r="F178" s="28" t="s">
        <v>1683</v>
      </c>
      <c r="G178" s="447" t="s">
        <v>1684</v>
      </c>
      <c r="H178" s="28" t="s">
        <v>1719</v>
      </c>
      <c r="I178" s="28" t="s">
        <v>1675</v>
      </c>
      <c r="J178" s="28" t="s">
        <v>2153</v>
      </c>
    </row>
    <row r="179" s="13" customFormat="1" ht="35" customHeight="1" spans="1:10">
      <c r="A179" s="27"/>
      <c r="B179" s="27"/>
      <c r="C179" s="20" t="s">
        <v>1669</v>
      </c>
      <c r="D179" s="20" t="s">
        <v>1740</v>
      </c>
      <c r="E179" s="25" t="s">
        <v>2154</v>
      </c>
      <c r="F179" s="28" t="s">
        <v>1683</v>
      </c>
      <c r="G179" s="447" t="s">
        <v>2155</v>
      </c>
      <c r="H179" s="28" t="s">
        <v>1719</v>
      </c>
      <c r="I179" s="28" t="s">
        <v>1675</v>
      </c>
      <c r="J179" s="28" t="s">
        <v>2156</v>
      </c>
    </row>
    <row r="180" s="13" customFormat="1" ht="35" customHeight="1" spans="1:10">
      <c r="A180" s="27"/>
      <c r="B180" s="27"/>
      <c r="C180" s="20" t="s">
        <v>1746</v>
      </c>
      <c r="D180" s="20" t="s">
        <v>1747</v>
      </c>
      <c r="E180" s="25" t="s">
        <v>2157</v>
      </c>
      <c r="F180" s="26" t="s">
        <v>1683</v>
      </c>
      <c r="G180" s="446" t="s">
        <v>2158</v>
      </c>
      <c r="H180" s="26" t="s">
        <v>2159</v>
      </c>
      <c r="I180" s="26" t="s">
        <v>1753</v>
      </c>
      <c r="J180" s="26" t="s">
        <v>2160</v>
      </c>
    </row>
    <row r="181" s="13" customFormat="1" ht="35" customHeight="1" spans="1:10">
      <c r="A181" s="29"/>
      <c r="B181" s="29"/>
      <c r="C181" s="20" t="s">
        <v>1755</v>
      </c>
      <c r="D181" s="20" t="s">
        <v>1756</v>
      </c>
      <c r="E181" s="20" t="s">
        <v>2161</v>
      </c>
      <c r="F181" s="20" t="s">
        <v>1683</v>
      </c>
      <c r="G181" s="20" t="s">
        <v>1702</v>
      </c>
      <c r="H181" s="20" t="s">
        <v>1719</v>
      </c>
      <c r="I181" s="28" t="s">
        <v>1753</v>
      </c>
      <c r="J181" s="31" t="s">
        <v>2162</v>
      </c>
    </row>
    <row r="182" s="13" customFormat="1" ht="35" customHeight="1" spans="1:10">
      <c r="A182" s="20" t="s">
        <v>2163</v>
      </c>
      <c r="B182" s="21"/>
      <c r="C182" s="22"/>
      <c r="D182" s="22"/>
      <c r="E182" s="22"/>
      <c r="F182" s="23"/>
      <c r="G182" s="22"/>
      <c r="H182" s="23"/>
      <c r="I182" s="23"/>
      <c r="J182" s="30"/>
    </row>
    <row r="183" s="13" customFormat="1" ht="35" customHeight="1" spans="1:10">
      <c r="A183" s="24" t="s">
        <v>2164</v>
      </c>
      <c r="B183" s="24" t="s">
        <v>2165</v>
      </c>
      <c r="C183" s="20" t="s">
        <v>1669</v>
      </c>
      <c r="D183" s="20" t="s">
        <v>1670</v>
      </c>
      <c r="E183" s="25" t="s">
        <v>2166</v>
      </c>
      <c r="F183" s="26" t="s">
        <v>1683</v>
      </c>
      <c r="G183" s="446" t="s">
        <v>2167</v>
      </c>
      <c r="H183" s="26" t="s">
        <v>1699</v>
      </c>
      <c r="I183" s="26" t="s">
        <v>1675</v>
      </c>
      <c r="J183" s="26" t="s">
        <v>2168</v>
      </c>
    </row>
    <row r="184" s="13" customFormat="1" ht="57" customHeight="1" spans="1:10">
      <c r="A184" s="27"/>
      <c r="B184" s="27"/>
      <c r="C184" s="20" t="s">
        <v>1669</v>
      </c>
      <c r="D184" s="20" t="s">
        <v>1730</v>
      </c>
      <c r="E184" s="25" t="s">
        <v>2169</v>
      </c>
      <c r="F184" s="28" t="s">
        <v>1678</v>
      </c>
      <c r="G184" s="447" t="s">
        <v>1684</v>
      </c>
      <c r="H184" s="28" t="s">
        <v>1719</v>
      </c>
      <c r="I184" s="28" t="s">
        <v>1675</v>
      </c>
      <c r="J184" s="28" t="s">
        <v>2170</v>
      </c>
    </row>
    <row r="185" s="13" customFormat="1" ht="68" customHeight="1" spans="1:10">
      <c r="A185" s="27"/>
      <c r="B185" s="27"/>
      <c r="C185" s="20" t="s">
        <v>1669</v>
      </c>
      <c r="D185" s="20" t="s">
        <v>1730</v>
      </c>
      <c r="E185" s="25" t="s">
        <v>2171</v>
      </c>
      <c r="F185" s="28" t="s">
        <v>1683</v>
      </c>
      <c r="G185" s="447" t="s">
        <v>1684</v>
      </c>
      <c r="H185" s="28" t="s">
        <v>1719</v>
      </c>
      <c r="I185" s="28" t="s">
        <v>1675</v>
      </c>
      <c r="J185" s="28" t="s">
        <v>2172</v>
      </c>
    </row>
    <row r="186" s="13" customFormat="1" ht="62" customHeight="1" spans="1:10">
      <c r="A186" s="27"/>
      <c r="B186" s="27"/>
      <c r="C186" s="20" t="s">
        <v>1746</v>
      </c>
      <c r="D186" s="20" t="s">
        <v>1747</v>
      </c>
      <c r="E186" s="20" t="s">
        <v>2173</v>
      </c>
      <c r="F186" s="20" t="s">
        <v>1678</v>
      </c>
      <c r="G186" s="20" t="s">
        <v>2174</v>
      </c>
      <c r="H186" s="26" t="s">
        <v>1752</v>
      </c>
      <c r="I186" s="28" t="s">
        <v>1753</v>
      </c>
      <c r="J186" s="31" t="s">
        <v>2175</v>
      </c>
    </row>
    <row r="187" s="13" customFormat="1" ht="35" customHeight="1" spans="1:10">
      <c r="A187" s="29"/>
      <c r="B187" s="29"/>
      <c r="C187" s="20" t="s">
        <v>1755</v>
      </c>
      <c r="D187" s="20" t="s">
        <v>1756</v>
      </c>
      <c r="E187" s="20" t="s">
        <v>2176</v>
      </c>
      <c r="F187" s="20" t="s">
        <v>1683</v>
      </c>
      <c r="G187" s="20" t="s">
        <v>1684</v>
      </c>
      <c r="H187" s="20" t="s">
        <v>1719</v>
      </c>
      <c r="I187" s="20" t="s">
        <v>1753</v>
      </c>
      <c r="J187" s="31" t="s">
        <v>2177</v>
      </c>
    </row>
    <row r="188" s="13" customFormat="1" ht="35" customHeight="1" spans="1:10">
      <c r="A188" s="20" t="s">
        <v>2178</v>
      </c>
      <c r="B188" s="21"/>
      <c r="C188" s="21"/>
      <c r="D188" s="21"/>
      <c r="E188" s="21"/>
      <c r="F188" s="38"/>
      <c r="G188" s="21"/>
      <c r="H188" s="38"/>
      <c r="I188" s="38"/>
      <c r="J188" s="39"/>
    </row>
    <row r="189" s="13" customFormat="1" ht="35" customHeight="1" spans="1:10">
      <c r="A189" s="24" t="s">
        <v>2179</v>
      </c>
      <c r="B189" s="24" t="s">
        <v>2180</v>
      </c>
      <c r="C189" s="20" t="s">
        <v>1669</v>
      </c>
      <c r="D189" s="20" t="s">
        <v>1670</v>
      </c>
      <c r="E189" s="25" t="s">
        <v>2181</v>
      </c>
      <c r="F189" s="26" t="s">
        <v>1683</v>
      </c>
      <c r="G189" s="446" t="s">
        <v>2182</v>
      </c>
      <c r="H189" s="26" t="s">
        <v>2183</v>
      </c>
      <c r="I189" s="26" t="s">
        <v>1675</v>
      </c>
      <c r="J189" s="26" t="s">
        <v>2184</v>
      </c>
    </row>
    <row r="190" s="13" customFormat="1" ht="35" customHeight="1" spans="1:10">
      <c r="A190" s="27"/>
      <c r="B190" s="27"/>
      <c r="C190" s="20" t="s">
        <v>1669</v>
      </c>
      <c r="D190" s="20" t="s">
        <v>1670</v>
      </c>
      <c r="E190" s="25" t="s">
        <v>2185</v>
      </c>
      <c r="F190" s="26" t="s">
        <v>1683</v>
      </c>
      <c r="G190" s="446" t="s">
        <v>2186</v>
      </c>
      <c r="H190" s="26" t="s">
        <v>2183</v>
      </c>
      <c r="I190" s="26" t="s">
        <v>1675</v>
      </c>
      <c r="J190" s="26" t="s">
        <v>2187</v>
      </c>
    </row>
    <row r="191" s="13" customFormat="1" ht="54" customHeight="1" spans="1:10">
      <c r="A191" s="27"/>
      <c r="B191" s="27"/>
      <c r="C191" s="20" t="s">
        <v>1669</v>
      </c>
      <c r="D191" s="20" t="s">
        <v>1670</v>
      </c>
      <c r="E191" s="25" t="s">
        <v>2188</v>
      </c>
      <c r="F191" s="26" t="s">
        <v>1683</v>
      </c>
      <c r="G191" s="446" t="s">
        <v>2189</v>
      </c>
      <c r="H191" s="26" t="s">
        <v>2183</v>
      </c>
      <c r="I191" s="26" t="s">
        <v>1675</v>
      </c>
      <c r="J191" s="26" t="s">
        <v>2190</v>
      </c>
    </row>
    <row r="192" s="13" customFormat="1" ht="35" customHeight="1" spans="1:10">
      <c r="A192" s="27"/>
      <c r="B192" s="27"/>
      <c r="C192" s="20" t="s">
        <v>1669</v>
      </c>
      <c r="D192" s="20" t="s">
        <v>1730</v>
      </c>
      <c r="E192" s="25" t="s">
        <v>2191</v>
      </c>
      <c r="F192" s="26" t="s">
        <v>1683</v>
      </c>
      <c r="G192" s="446" t="s">
        <v>2192</v>
      </c>
      <c r="H192" s="26" t="s">
        <v>1752</v>
      </c>
      <c r="I192" s="26" t="s">
        <v>1753</v>
      </c>
      <c r="J192" s="26" t="s">
        <v>2193</v>
      </c>
    </row>
    <row r="193" s="13" customFormat="1" ht="35" customHeight="1" spans="1:10">
      <c r="A193" s="27"/>
      <c r="B193" s="27"/>
      <c r="C193" s="20" t="s">
        <v>1669</v>
      </c>
      <c r="D193" s="20" t="s">
        <v>1730</v>
      </c>
      <c r="E193" s="25" t="s">
        <v>2194</v>
      </c>
      <c r="F193" s="26" t="s">
        <v>1683</v>
      </c>
      <c r="G193" s="446" t="s">
        <v>2192</v>
      </c>
      <c r="H193" s="26" t="s">
        <v>1752</v>
      </c>
      <c r="I193" s="26" t="s">
        <v>1753</v>
      </c>
      <c r="J193" s="26" t="s">
        <v>2195</v>
      </c>
    </row>
    <row r="194" s="13" customFormat="1" ht="58" customHeight="1" spans="1:10">
      <c r="A194" s="27"/>
      <c r="B194" s="27"/>
      <c r="C194" s="20" t="s">
        <v>1669</v>
      </c>
      <c r="D194" s="20" t="s">
        <v>1730</v>
      </c>
      <c r="E194" s="25" t="s">
        <v>2196</v>
      </c>
      <c r="F194" s="26" t="s">
        <v>1683</v>
      </c>
      <c r="G194" s="446" t="s">
        <v>2192</v>
      </c>
      <c r="H194" s="26" t="s">
        <v>1752</v>
      </c>
      <c r="I194" s="26" t="s">
        <v>1753</v>
      </c>
      <c r="J194" s="26" t="s">
        <v>2197</v>
      </c>
    </row>
    <row r="195" s="13" customFormat="1" ht="35" customHeight="1" spans="1:10">
      <c r="A195" s="27"/>
      <c r="B195" s="27"/>
      <c r="C195" s="20" t="s">
        <v>1746</v>
      </c>
      <c r="D195" s="20" t="s">
        <v>1747</v>
      </c>
      <c r="E195" s="25" t="s">
        <v>2198</v>
      </c>
      <c r="F195" s="26" t="s">
        <v>1683</v>
      </c>
      <c r="G195" s="446" t="s">
        <v>2047</v>
      </c>
      <c r="H195" s="26" t="s">
        <v>1752</v>
      </c>
      <c r="I195" s="26" t="s">
        <v>1753</v>
      </c>
      <c r="J195" s="26" t="s">
        <v>2198</v>
      </c>
    </row>
    <row r="196" s="13" customFormat="1" ht="35" customHeight="1" spans="1:10">
      <c r="A196" s="29"/>
      <c r="B196" s="29"/>
      <c r="C196" s="20" t="s">
        <v>1755</v>
      </c>
      <c r="D196" s="20" t="s">
        <v>1756</v>
      </c>
      <c r="E196" s="25" t="s">
        <v>2199</v>
      </c>
      <c r="F196" s="26" t="s">
        <v>1683</v>
      </c>
      <c r="G196" s="446" t="s">
        <v>1988</v>
      </c>
      <c r="H196" s="26" t="s">
        <v>1752</v>
      </c>
      <c r="I196" s="26" t="s">
        <v>1753</v>
      </c>
      <c r="J196" s="26" t="s">
        <v>2200</v>
      </c>
    </row>
    <row r="197" s="13" customFormat="1" ht="59" customHeight="1" spans="1:10">
      <c r="A197" s="20" t="s">
        <v>2201</v>
      </c>
      <c r="B197" s="21"/>
      <c r="C197" s="21"/>
      <c r="D197" s="21"/>
      <c r="E197" s="21"/>
      <c r="F197" s="38"/>
      <c r="G197" s="21"/>
      <c r="H197" s="38"/>
      <c r="I197" s="38"/>
      <c r="J197" s="39"/>
    </row>
    <row r="198" s="13" customFormat="1" ht="69" customHeight="1" spans="1:10">
      <c r="A198" s="32" t="s">
        <v>2202</v>
      </c>
      <c r="B198" s="35" t="s">
        <v>2203</v>
      </c>
      <c r="C198" s="20" t="s">
        <v>1669</v>
      </c>
      <c r="D198" s="20" t="s">
        <v>1670</v>
      </c>
      <c r="E198" s="25" t="s">
        <v>2204</v>
      </c>
      <c r="F198" s="28" t="s">
        <v>1683</v>
      </c>
      <c r="G198" s="447" t="s">
        <v>1679</v>
      </c>
      <c r="H198" s="28" t="s">
        <v>1680</v>
      </c>
      <c r="I198" s="28" t="s">
        <v>1675</v>
      </c>
      <c r="J198" s="28" t="s">
        <v>2205</v>
      </c>
    </row>
    <row r="199" s="13" customFormat="1" ht="73" customHeight="1" spans="1:10">
      <c r="A199" s="36"/>
      <c r="B199" s="37"/>
      <c r="C199" s="20" t="s">
        <v>1669</v>
      </c>
      <c r="D199" s="20" t="s">
        <v>1670</v>
      </c>
      <c r="E199" s="25" t="s">
        <v>2206</v>
      </c>
      <c r="F199" s="28" t="s">
        <v>1683</v>
      </c>
      <c r="G199" s="447" t="s">
        <v>1679</v>
      </c>
      <c r="H199" s="28" t="s">
        <v>1680</v>
      </c>
      <c r="I199" s="28" t="s">
        <v>1675</v>
      </c>
      <c r="J199" s="28" t="s">
        <v>2205</v>
      </c>
    </row>
    <row r="200" s="13" customFormat="1" ht="73" customHeight="1" spans="1:10">
      <c r="A200" s="36"/>
      <c r="B200" s="37"/>
      <c r="C200" s="20" t="s">
        <v>1669</v>
      </c>
      <c r="D200" s="20" t="s">
        <v>1670</v>
      </c>
      <c r="E200" s="25" t="s">
        <v>2207</v>
      </c>
      <c r="F200" s="28" t="s">
        <v>1678</v>
      </c>
      <c r="G200" s="447" t="s">
        <v>2208</v>
      </c>
      <c r="H200" s="28" t="s">
        <v>1699</v>
      </c>
      <c r="I200" s="28" t="s">
        <v>1675</v>
      </c>
      <c r="J200" s="28" t="s">
        <v>2205</v>
      </c>
    </row>
    <row r="201" s="13" customFormat="1" ht="66" customHeight="1" spans="1:10">
      <c r="A201" s="36"/>
      <c r="B201" s="37"/>
      <c r="C201" s="20" t="s">
        <v>1669</v>
      </c>
      <c r="D201" s="20" t="s">
        <v>1670</v>
      </c>
      <c r="E201" s="25" t="s">
        <v>2209</v>
      </c>
      <c r="F201" s="28" t="s">
        <v>1678</v>
      </c>
      <c r="G201" s="447" t="s">
        <v>2151</v>
      </c>
      <c r="H201" s="28" t="s">
        <v>2210</v>
      </c>
      <c r="I201" s="28" t="s">
        <v>1675</v>
      </c>
      <c r="J201" s="28" t="s">
        <v>2205</v>
      </c>
    </row>
    <row r="202" s="13" customFormat="1" ht="35" customHeight="1" spans="1:10">
      <c r="A202" s="36"/>
      <c r="B202" s="37"/>
      <c r="C202" s="20" t="s">
        <v>1669</v>
      </c>
      <c r="D202" s="20" t="s">
        <v>1670</v>
      </c>
      <c r="E202" s="25" t="s">
        <v>2211</v>
      </c>
      <c r="F202" s="28" t="s">
        <v>1683</v>
      </c>
      <c r="G202" s="447" t="s">
        <v>2212</v>
      </c>
      <c r="H202" s="28" t="s">
        <v>1868</v>
      </c>
      <c r="I202" s="28" t="s">
        <v>1675</v>
      </c>
      <c r="J202" s="28" t="s">
        <v>2213</v>
      </c>
    </row>
    <row r="203" s="13" customFormat="1" ht="35" customHeight="1" spans="1:10">
      <c r="A203" s="36"/>
      <c r="B203" s="37"/>
      <c r="C203" s="20" t="s">
        <v>1669</v>
      </c>
      <c r="D203" s="20" t="s">
        <v>1670</v>
      </c>
      <c r="E203" s="25" t="s">
        <v>2214</v>
      </c>
      <c r="F203" s="28" t="s">
        <v>1683</v>
      </c>
      <c r="G203" s="447" t="s">
        <v>2215</v>
      </c>
      <c r="H203" s="28" t="s">
        <v>1699</v>
      </c>
      <c r="I203" s="28" t="s">
        <v>1675</v>
      </c>
      <c r="J203" s="28" t="s">
        <v>2216</v>
      </c>
    </row>
    <row r="204" s="13" customFormat="1" ht="35" customHeight="1" spans="1:10">
      <c r="A204" s="36"/>
      <c r="B204" s="37"/>
      <c r="C204" s="20" t="s">
        <v>1669</v>
      </c>
      <c r="D204" s="20" t="s">
        <v>1670</v>
      </c>
      <c r="E204" s="25" t="s">
        <v>2217</v>
      </c>
      <c r="F204" s="28" t="s">
        <v>1683</v>
      </c>
      <c r="G204" s="447" t="s">
        <v>1679</v>
      </c>
      <c r="H204" s="28" t="s">
        <v>1680</v>
      </c>
      <c r="I204" s="28" t="s">
        <v>1675</v>
      </c>
      <c r="J204" s="28" t="s">
        <v>2218</v>
      </c>
    </row>
    <row r="205" s="13" customFormat="1" ht="35" customHeight="1" spans="1:10">
      <c r="A205" s="36"/>
      <c r="B205" s="37"/>
      <c r="C205" s="20" t="s">
        <v>1669</v>
      </c>
      <c r="D205" s="20" t="s">
        <v>1730</v>
      </c>
      <c r="E205" s="25" t="s">
        <v>2219</v>
      </c>
      <c r="F205" s="28" t="s">
        <v>1683</v>
      </c>
      <c r="G205" s="447" t="s">
        <v>2220</v>
      </c>
      <c r="H205" s="28" t="s">
        <v>1752</v>
      </c>
      <c r="I205" s="28" t="s">
        <v>1753</v>
      </c>
      <c r="J205" s="28" t="s">
        <v>2219</v>
      </c>
    </row>
    <row r="206" s="13" customFormat="1" ht="35" customHeight="1" spans="1:10">
      <c r="A206" s="36"/>
      <c r="B206" s="37"/>
      <c r="C206" s="20" t="s">
        <v>1669</v>
      </c>
      <c r="D206" s="20" t="s">
        <v>1730</v>
      </c>
      <c r="E206" s="25" t="s">
        <v>2221</v>
      </c>
      <c r="F206" s="28" t="s">
        <v>1683</v>
      </c>
      <c r="G206" s="447" t="s">
        <v>1684</v>
      </c>
      <c r="H206" s="28" t="s">
        <v>1752</v>
      </c>
      <c r="I206" s="28" t="s">
        <v>1675</v>
      </c>
      <c r="J206" s="28" t="s">
        <v>2222</v>
      </c>
    </row>
    <row r="207" s="13" customFormat="1" ht="35" customHeight="1" spans="1:10">
      <c r="A207" s="36"/>
      <c r="B207" s="37"/>
      <c r="C207" s="20" t="s">
        <v>1669</v>
      </c>
      <c r="D207" s="20" t="s">
        <v>1730</v>
      </c>
      <c r="E207" s="25" t="s">
        <v>2223</v>
      </c>
      <c r="F207" s="28" t="s">
        <v>1683</v>
      </c>
      <c r="G207" s="447" t="s">
        <v>2224</v>
      </c>
      <c r="H207" s="28" t="s">
        <v>1752</v>
      </c>
      <c r="I207" s="28" t="s">
        <v>1753</v>
      </c>
      <c r="J207" s="28" t="s">
        <v>2225</v>
      </c>
    </row>
    <row r="208" s="13" customFormat="1" ht="35" customHeight="1" spans="1:10">
      <c r="A208" s="36"/>
      <c r="B208" s="37"/>
      <c r="C208" s="20" t="s">
        <v>1669</v>
      </c>
      <c r="D208" s="20" t="s">
        <v>1740</v>
      </c>
      <c r="E208" s="25" t="s">
        <v>2226</v>
      </c>
      <c r="F208" s="26" t="s">
        <v>1790</v>
      </c>
      <c r="G208" s="446" t="s">
        <v>2227</v>
      </c>
      <c r="H208" s="26" t="s">
        <v>2228</v>
      </c>
      <c r="I208" s="26" t="s">
        <v>1675</v>
      </c>
      <c r="J208" s="26" t="s">
        <v>2229</v>
      </c>
    </row>
    <row r="209" s="13" customFormat="1" ht="35" customHeight="1" spans="1:10">
      <c r="A209" s="36"/>
      <c r="B209" s="37"/>
      <c r="C209" s="20" t="s">
        <v>1669</v>
      </c>
      <c r="D209" s="20" t="s">
        <v>1740</v>
      </c>
      <c r="E209" s="25" t="s">
        <v>2230</v>
      </c>
      <c r="F209" s="26" t="s">
        <v>1683</v>
      </c>
      <c r="G209" s="446" t="s">
        <v>1679</v>
      </c>
      <c r="H209" s="26" t="s">
        <v>1705</v>
      </c>
      <c r="I209" s="26" t="s">
        <v>1675</v>
      </c>
      <c r="J209" s="26" t="s">
        <v>2231</v>
      </c>
    </row>
    <row r="210" s="13" customFormat="1" ht="46" customHeight="1" spans="1:10">
      <c r="A210" s="36"/>
      <c r="B210" s="37"/>
      <c r="C210" s="20" t="s">
        <v>1669</v>
      </c>
      <c r="D210" s="20" t="s">
        <v>1848</v>
      </c>
      <c r="E210" s="25" t="s">
        <v>1849</v>
      </c>
      <c r="F210" s="28" t="s">
        <v>1683</v>
      </c>
      <c r="G210" s="447" t="s">
        <v>2232</v>
      </c>
      <c r="H210" s="28" t="s">
        <v>2233</v>
      </c>
      <c r="I210" s="28" t="s">
        <v>1675</v>
      </c>
      <c r="J210" s="28" t="s">
        <v>2232</v>
      </c>
    </row>
    <row r="211" s="13" customFormat="1" ht="35" customHeight="1" spans="1:10">
      <c r="A211" s="36"/>
      <c r="B211" s="37"/>
      <c r="C211" s="25" t="s">
        <v>1746</v>
      </c>
      <c r="D211" s="25" t="s">
        <v>1928</v>
      </c>
      <c r="E211" s="25" t="s">
        <v>2234</v>
      </c>
      <c r="F211" s="28" t="s">
        <v>1683</v>
      </c>
      <c r="G211" s="447" t="s">
        <v>2235</v>
      </c>
      <c r="H211" s="28" t="s">
        <v>1752</v>
      </c>
      <c r="I211" s="28" t="s">
        <v>1753</v>
      </c>
      <c r="J211" s="28" t="s">
        <v>2236</v>
      </c>
    </row>
    <row r="212" s="13" customFormat="1" ht="35" customHeight="1" spans="1:10">
      <c r="A212" s="36"/>
      <c r="B212" s="37"/>
      <c r="C212" s="25" t="s">
        <v>1746</v>
      </c>
      <c r="D212" s="25" t="s">
        <v>1747</v>
      </c>
      <c r="E212" s="25" t="s">
        <v>2237</v>
      </c>
      <c r="F212" s="28" t="s">
        <v>1683</v>
      </c>
      <c r="G212" s="447" t="s">
        <v>2238</v>
      </c>
      <c r="H212" s="28" t="s">
        <v>1752</v>
      </c>
      <c r="I212" s="28" t="s">
        <v>1753</v>
      </c>
      <c r="J212" s="28" t="s">
        <v>2237</v>
      </c>
    </row>
    <row r="213" s="13" customFormat="1" ht="35" customHeight="1" spans="1:10">
      <c r="A213" s="36"/>
      <c r="B213" s="37"/>
      <c r="C213" s="25" t="s">
        <v>1746</v>
      </c>
      <c r="D213" s="25" t="s">
        <v>1747</v>
      </c>
      <c r="E213" s="25" t="s">
        <v>2239</v>
      </c>
      <c r="F213" s="28" t="s">
        <v>1683</v>
      </c>
      <c r="G213" s="447" t="s">
        <v>2240</v>
      </c>
      <c r="H213" s="28" t="s">
        <v>1752</v>
      </c>
      <c r="I213" s="28" t="s">
        <v>1753</v>
      </c>
      <c r="J213" s="28" t="s">
        <v>2241</v>
      </c>
    </row>
    <row r="214" s="13" customFormat="1" ht="35" customHeight="1" spans="1:10">
      <c r="A214" s="36"/>
      <c r="B214" s="37"/>
      <c r="C214" s="25" t="s">
        <v>1746</v>
      </c>
      <c r="D214" s="25" t="s">
        <v>1747</v>
      </c>
      <c r="E214" s="25" t="s">
        <v>2242</v>
      </c>
      <c r="F214" s="28" t="s">
        <v>1683</v>
      </c>
      <c r="G214" s="447" t="s">
        <v>2243</v>
      </c>
      <c r="H214" s="28" t="s">
        <v>1752</v>
      </c>
      <c r="I214" s="28" t="s">
        <v>1753</v>
      </c>
      <c r="J214" s="28" t="s">
        <v>2242</v>
      </c>
    </row>
    <row r="215" s="13" customFormat="1" ht="35" customHeight="1" spans="1:10">
      <c r="A215" s="36"/>
      <c r="B215" s="37"/>
      <c r="C215" s="25" t="s">
        <v>1746</v>
      </c>
      <c r="D215" s="25" t="s">
        <v>1859</v>
      </c>
      <c r="E215" s="25" t="s">
        <v>2244</v>
      </c>
      <c r="F215" s="28" t="s">
        <v>1683</v>
      </c>
      <c r="G215" s="447" t="s">
        <v>2245</v>
      </c>
      <c r="H215" s="28" t="s">
        <v>1752</v>
      </c>
      <c r="I215" s="28" t="s">
        <v>1753</v>
      </c>
      <c r="J215" s="28" t="s">
        <v>2246</v>
      </c>
    </row>
    <row r="216" s="13" customFormat="1" ht="35" customHeight="1" spans="1:10">
      <c r="A216" s="36"/>
      <c r="B216" s="37"/>
      <c r="C216" s="20" t="s">
        <v>1755</v>
      </c>
      <c r="D216" s="20" t="s">
        <v>1756</v>
      </c>
      <c r="E216" s="25" t="s">
        <v>2247</v>
      </c>
      <c r="F216" s="26" t="s">
        <v>1678</v>
      </c>
      <c r="G216" s="446" t="s">
        <v>1702</v>
      </c>
      <c r="H216" s="26" t="s">
        <v>1719</v>
      </c>
      <c r="I216" s="28" t="s">
        <v>1753</v>
      </c>
      <c r="J216" s="26" t="s">
        <v>2248</v>
      </c>
    </row>
    <row r="217" s="13" customFormat="1" ht="33" customHeight="1" spans="1:10">
      <c r="A217" s="36"/>
      <c r="B217" s="37"/>
      <c r="C217" s="20" t="s">
        <v>1755</v>
      </c>
      <c r="D217" s="20" t="s">
        <v>1756</v>
      </c>
      <c r="E217" s="25" t="s">
        <v>2249</v>
      </c>
      <c r="F217" s="26" t="s">
        <v>1678</v>
      </c>
      <c r="G217" s="446" t="s">
        <v>1702</v>
      </c>
      <c r="H217" s="26" t="s">
        <v>1719</v>
      </c>
      <c r="I217" s="28" t="s">
        <v>1753</v>
      </c>
      <c r="J217" s="26" t="s">
        <v>2250</v>
      </c>
    </row>
    <row r="218" s="13" customFormat="1" ht="35" customHeight="1" spans="1:10">
      <c r="A218" s="24" t="s">
        <v>2251</v>
      </c>
      <c r="B218" s="24" t="s">
        <v>2252</v>
      </c>
      <c r="C218" s="20" t="s">
        <v>1669</v>
      </c>
      <c r="D218" s="20" t="s">
        <v>1670</v>
      </c>
      <c r="E218" s="25" t="s">
        <v>2253</v>
      </c>
      <c r="F218" s="28" t="s">
        <v>1678</v>
      </c>
      <c r="G218" s="447" t="s">
        <v>2151</v>
      </c>
      <c r="H218" s="28" t="s">
        <v>1680</v>
      </c>
      <c r="I218" s="28" t="s">
        <v>1675</v>
      </c>
      <c r="J218" s="28" t="s">
        <v>2254</v>
      </c>
    </row>
    <row r="219" s="13" customFormat="1" ht="35" customHeight="1" spans="1:10">
      <c r="A219" s="27"/>
      <c r="B219" s="27"/>
      <c r="C219" s="20" t="s">
        <v>1669</v>
      </c>
      <c r="D219" s="20" t="s">
        <v>1670</v>
      </c>
      <c r="E219" s="25" t="s">
        <v>2255</v>
      </c>
      <c r="F219" s="28" t="s">
        <v>1683</v>
      </c>
      <c r="G219" s="447" t="s">
        <v>2256</v>
      </c>
      <c r="H219" s="28" t="s">
        <v>1836</v>
      </c>
      <c r="I219" s="28" t="s">
        <v>1675</v>
      </c>
      <c r="J219" s="28" t="s">
        <v>2255</v>
      </c>
    </row>
    <row r="220" s="13" customFormat="1" ht="35" customHeight="1" spans="1:10">
      <c r="A220" s="27"/>
      <c r="B220" s="27"/>
      <c r="C220" s="20" t="s">
        <v>1669</v>
      </c>
      <c r="D220" s="20" t="s">
        <v>1670</v>
      </c>
      <c r="E220" s="25" t="s">
        <v>2257</v>
      </c>
      <c r="F220" s="28" t="s">
        <v>1683</v>
      </c>
      <c r="G220" s="447" t="s">
        <v>2258</v>
      </c>
      <c r="H220" s="28" t="s">
        <v>1836</v>
      </c>
      <c r="I220" s="28" t="s">
        <v>1675</v>
      </c>
      <c r="J220" s="28" t="s">
        <v>2257</v>
      </c>
    </row>
    <row r="221" s="13" customFormat="1" ht="35" customHeight="1" spans="1:10">
      <c r="A221" s="27"/>
      <c r="B221" s="27"/>
      <c r="C221" s="20" t="s">
        <v>1669</v>
      </c>
      <c r="D221" s="20" t="s">
        <v>1670</v>
      </c>
      <c r="E221" s="25" t="s">
        <v>2259</v>
      </c>
      <c r="F221" s="28" t="s">
        <v>1683</v>
      </c>
      <c r="G221" s="447" t="s">
        <v>2260</v>
      </c>
      <c r="H221" s="28" t="s">
        <v>1836</v>
      </c>
      <c r="I221" s="28" t="s">
        <v>1675</v>
      </c>
      <c r="J221" s="28" t="s">
        <v>2259</v>
      </c>
    </row>
    <row r="222" s="13" customFormat="1" ht="35" customHeight="1" spans="1:10">
      <c r="A222" s="27"/>
      <c r="B222" s="27"/>
      <c r="C222" s="20" t="s">
        <v>1669</v>
      </c>
      <c r="D222" s="20" t="s">
        <v>1730</v>
      </c>
      <c r="E222" s="25" t="s">
        <v>2261</v>
      </c>
      <c r="F222" s="28" t="s">
        <v>1683</v>
      </c>
      <c r="G222" s="447" t="s">
        <v>1684</v>
      </c>
      <c r="H222" s="28" t="s">
        <v>1719</v>
      </c>
      <c r="I222" s="28" t="s">
        <v>1675</v>
      </c>
      <c r="J222" s="28" t="s">
        <v>2262</v>
      </c>
    </row>
    <row r="223" s="13" customFormat="1" ht="35" customHeight="1" spans="1:10">
      <c r="A223" s="27"/>
      <c r="B223" s="27"/>
      <c r="C223" s="20" t="s">
        <v>1669</v>
      </c>
      <c r="D223" s="20" t="s">
        <v>1730</v>
      </c>
      <c r="E223" s="25" t="s">
        <v>2263</v>
      </c>
      <c r="F223" s="28" t="s">
        <v>1683</v>
      </c>
      <c r="G223" s="447" t="s">
        <v>2264</v>
      </c>
      <c r="H223" s="28" t="s">
        <v>1752</v>
      </c>
      <c r="I223" s="28" t="s">
        <v>1753</v>
      </c>
      <c r="J223" s="28" t="s">
        <v>2265</v>
      </c>
    </row>
    <row r="224" s="13" customFormat="1" ht="35" customHeight="1" spans="1:10">
      <c r="A224" s="27"/>
      <c r="B224" s="27"/>
      <c r="C224" s="20" t="s">
        <v>1669</v>
      </c>
      <c r="D224" s="20" t="s">
        <v>1740</v>
      </c>
      <c r="E224" s="25" t="s">
        <v>2266</v>
      </c>
      <c r="F224" s="26" t="s">
        <v>1790</v>
      </c>
      <c r="G224" s="446" t="s">
        <v>2151</v>
      </c>
      <c r="H224" s="26" t="s">
        <v>1715</v>
      </c>
      <c r="I224" s="26" t="s">
        <v>1675</v>
      </c>
      <c r="J224" s="26" t="s">
        <v>2267</v>
      </c>
    </row>
    <row r="225" s="13" customFormat="1" ht="35" customHeight="1" spans="1:10">
      <c r="A225" s="27"/>
      <c r="B225" s="27"/>
      <c r="C225" s="20" t="s">
        <v>1669</v>
      </c>
      <c r="D225" s="20" t="s">
        <v>1740</v>
      </c>
      <c r="E225" s="25" t="s">
        <v>2268</v>
      </c>
      <c r="F225" s="26" t="s">
        <v>1790</v>
      </c>
      <c r="G225" s="446" t="s">
        <v>1998</v>
      </c>
      <c r="H225" s="26" t="s">
        <v>1715</v>
      </c>
      <c r="I225" s="26" t="s">
        <v>1675</v>
      </c>
      <c r="J225" s="26" t="s">
        <v>2269</v>
      </c>
    </row>
    <row r="226" s="13" customFormat="1" ht="35" customHeight="1" spans="1:10">
      <c r="A226" s="27"/>
      <c r="B226" s="27"/>
      <c r="C226" s="20" t="s">
        <v>1669</v>
      </c>
      <c r="D226" s="20" t="s">
        <v>1848</v>
      </c>
      <c r="E226" s="20" t="s">
        <v>2270</v>
      </c>
      <c r="F226" s="20" t="s">
        <v>1683</v>
      </c>
      <c r="G226" s="20" t="s">
        <v>2058</v>
      </c>
      <c r="H226" s="20" t="s">
        <v>2271</v>
      </c>
      <c r="I226" s="20" t="s">
        <v>1675</v>
      </c>
      <c r="J226" s="31" t="s">
        <v>2272</v>
      </c>
    </row>
    <row r="227" s="13" customFormat="1" ht="35" customHeight="1" spans="1:10">
      <c r="A227" s="27"/>
      <c r="B227" s="27"/>
      <c r="C227" s="20" t="s">
        <v>1746</v>
      </c>
      <c r="D227" s="20" t="s">
        <v>1928</v>
      </c>
      <c r="E227" s="25" t="s">
        <v>2273</v>
      </c>
      <c r="F227" s="28" t="s">
        <v>1683</v>
      </c>
      <c r="G227" s="447" t="s">
        <v>2274</v>
      </c>
      <c r="H227" s="28" t="s">
        <v>1752</v>
      </c>
      <c r="I227" s="28" t="s">
        <v>1753</v>
      </c>
      <c r="J227" s="28" t="s">
        <v>2275</v>
      </c>
    </row>
    <row r="228" s="13" customFormat="1" ht="35" customHeight="1" spans="1:10">
      <c r="A228" s="27"/>
      <c r="B228" s="27"/>
      <c r="C228" s="20" t="s">
        <v>1746</v>
      </c>
      <c r="D228" s="20" t="s">
        <v>1747</v>
      </c>
      <c r="E228" s="25" t="s">
        <v>2276</v>
      </c>
      <c r="F228" s="28" t="s">
        <v>1683</v>
      </c>
      <c r="G228" s="447" t="s">
        <v>2277</v>
      </c>
      <c r="H228" s="28" t="s">
        <v>1752</v>
      </c>
      <c r="I228" s="28" t="s">
        <v>1753</v>
      </c>
      <c r="J228" s="28" t="s">
        <v>2278</v>
      </c>
    </row>
    <row r="229" s="13" customFormat="1" ht="35" customHeight="1" spans="1:10">
      <c r="A229" s="27"/>
      <c r="B229" s="27"/>
      <c r="C229" s="20" t="s">
        <v>1746</v>
      </c>
      <c r="D229" s="20" t="s">
        <v>1747</v>
      </c>
      <c r="E229" s="25" t="s">
        <v>2279</v>
      </c>
      <c r="F229" s="28" t="s">
        <v>1683</v>
      </c>
      <c r="G229" s="447" t="s">
        <v>2280</v>
      </c>
      <c r="H229" s="28" t="s">
        <v>1752</v>
      </c>
      <c r="I229" s="28" t="s">
        <v>1753</v>
      </c>
      <c r="J229" s="28" t="s">
        <v>2281</v>
      </c>
    </row>
    <row r="230" s="13" customFormat="1" ht="69" customHeight="1" spans="1:10">
      <c r="A230" s="27"/>
      <c r="B230" s="27"/>
      <c r="C230" s="20" t="s">
        <v>1746</v>
      </c>
      <c r="D230" s="20" t="s">
        <v>1859</v>
      </c>
      <c r="E230" s="25" t="s">
        <v>2282</v>
      </c>
      <c r="F230" s="28" t="s">
        <v>1683</v>
      </c>
      <c r="G230" s="447" t="s">
        <v>2283</v>
      </c>
      <c r="H230" s="28" t="s">
        <v>1752</v>
      </c>
      <c r="I230" s="28" t="s">
        <v>1753</v>
      </c>
      <c r="J230" s="28" t="s">
        <v>2282</v>
      </c>
    </row>
    <row r="231" s="13" customFormat="1" ht="35" customHeight="1" spans="1:10">
      <c r="A231" s="27"/>
      <c r="B231" s="27"/>
      <c r="C231" s="20" t="s">
        <v>1755</v>
      </c>
      <c r="D231" s="20" t="s">
        <v>1756</v>
      </c>
      <c r="E231" s="25" t="s">
        <v>1910</v>
      </c>
      <c r="F231" s="26" t="s">
        <v>1678</v>
      </c>
      <c r="G231" s="446" t="s">
        <v>1702</v>
      </c>
      <c r="H231" s="26" t="s">
        <v>1719</v>
      </c>
      <c r="I231" s="26" t="s">
        <v>1675</v>
      </c>
      <c r="J231" s="26" t="s">
        <v>2284</v>
      </c>
    </row>
    <row r="232" s="13" customFormat="1" ht="35" customHeight="1" spans="1:10">
      <c r="A232" s="27"/>
      <c r="B232" s="27"/>
      <c r="C232" s="20" t="s">
        <v>1755</v>
      </c>
      <c r="D232" s="20" t="s">
        <v>1756</v>
      </c>
      <c r="E232" s="25" t="s">
        <v>2285</v>
      </c>
      <c r="F232" s="26" t="s">
        <v>1678</v>
      </c>
      <c r="G232" s="446" t="s">
        <v>1702</v>
      </c>
      <c r="H232" s="26" t="s">
        <v>1719</v>
      </c>
      <c r="I232" s="26" t="s">
        <v>1675</v>
      </c>
      <c r="J232" s="26" t="s">
        <v>2286</v>
      </c>
    </row>
    <row r="233" s="13" customFormat="1" ht="35" customHeight="1" spans="1:10">
      <c r="A233" s="29"/>
      <c r="B233" s="29"/>
      <c r="C233" s="20" t="s">
        <v>1755</v>
      </c>
      <c r="D233" s="20" t="s">
        <v>1756</v>
      </c>
      <c r="E233" s="25" t="s">
        <v>2287</v>
      </c>
      <c r="F233" s="26" t="s">
        <v>1678</v>
      </c>
      <c r="G233" s="446" t="s">
        <v>1702</v>
      </c>
      <c r="H233" s="26" t="s">
        <v>1719</v>
      </c>
      <c r="I233" s="26" t="s">
        <v>1675</v>
      </c>
      <c r="J233" s="26" t="s">
        <v>2288</v>
      </c>
    </row>
    <row r="234" s="13" customFormat="1" ht="35" customHeight="1" spans="1:10">
      <c r="A234" s="20" t="s">
        <v>2289</v>
      </c>
      <c r="B234" s="21"/>
      <c r="C234" s="21"/>
      <c r="D234" s="21"/>
      <c r="E234" s="21"/>
      <c r="F234" s="38"/>
      <c r="G234" s="21"/>
      <c r="H234" s="38"/>
      <c r="I234" s="38"/>
      <c r="J234" s="39"/>
    </row>
    <row r="235" s="13" customFormat="1" ht="88" customHeight="1" spans="1:10">
      <c r="A235" s="24" t="s">
        <v>2290</v>
      </c>
      <c r="B235" s="24" t="s">
        <v>2291</v>
      </c>
      <c r="C235" s="20" t="s">
        <v>1669</v>
      </c>
      <c r="D235" s="20" t="s">
        <v>1670</v>
      </c>
      <c r="E235" s="25" t="s">
        <v>2292</v>
      </c>
      <c r="F235" s="28" t="s">
        <v>1678</v>
      </c>
      <c r="G235" s="447" t="s">
        <v>2293</v>
      </c>
      <c r="H235" s="28" t="s">
        <v>2086</v>
      </c>
      <c r="I235" s="28" t="s">
        <v>1675</v>
      </c>
      <c r="J235" s="28" t="s">
        <v>2294</v>
      </c>
    </row>
    <row r="236" s="13" customFormat="1" ht="59" customHeight="1" spans="1:10">
      <c r="A236" s="27"/>
      <c r="B236" s="27"/>
      <c r="C236" s="20" t="s">
        <v>1669</v>
      </c>
      <c r="D236" s="20" t="s">
        <v>1730</v>
      </c>
      <c r="E236" s="25" t="s">
        <v>2292</v>
      </c>
      <c r="F236" s="26" t="s">
        <v>1678</v>
      </c>
      <c r="G236" s="446" t="s">
        <v>1684</v>
      </c>
      <c r="H236" s="26" t="s">
        <v>1719</v>
      </c>
      <c r="I236" s="26" t="s">
        <v>1675</v>
      </c>
      <c r="J236" s="26" t="s">
        <v>2295</v>
      </c>
    </row>
    <row r="237" s="13" customFormat="1" ht="35" customHeight="1" spans="1:10">
      <c r="A237" s="27"/>
      <c r="B237" s="27"/>
      <c r="C237" s="20" t="s">
        <v>1669</v>
      </c>
      <c r="D237" s="20" t="s">
        <v>1740</v>
      </c>
      <c r="E237" s="25" t="s">
        <v>2296</v>
      </c>
      <c r="F237" s="26" t="s">
        <v>1683</v>
      </c>
      <c r="G237" s="446" t="s">
        <v>2297</v>
      </c>
      <c r="H237" s="26" t="s">
        <v>1705</v>
      </c>
      <c r="I237" s="26" t="s">
        <v>1753</v>
      </c>
      <c r="J237" s="26" t="s">
        <v>2298</v>
      </c>
    </row>
    <row r="238" s="13" customFormat="1" ht="35" customHeight="1" spans="1:10">
      <c r="A238" s="27"/>
      <c r="B238" s="27"/>
      <c r="C238" s="20" t="s">
        <v>1669</v>
      </c>
      <c r="D238" s="20" t="s">
        <v>1848</v>
      </c>
      <c r="E238" s="25" t="s">
        <v>1849</v>
      </c>
      <c r="F238" s="26" t="s">
        <v>1683</v>
      </c>
      <c r="G238" s="446" t="s">
        <v>2299</v>
      </c>
      <c r="H238" s="26" t="s">
        <v>1851</v>
      </c>
      <c r="I238" s="26" t="s">
        <v>1675</v>
      </c>
      <c r="J238" s="26" t="s">
        <v>2300</v>
      </c>
    </row>
    <row r="239" s="13" customFormat="1" ht="35" customHeight="1" spans="1:10">
      <c r="A239" s="27"/>
      <c r="B239" s="27"/>
      <c r="C239" s="20" t="s">
        <v>1746</v>
      </c>
      <c r="D239" s="20" t="s">
        <v>1928</v>
      </c>
      <c r="E239" s="20" t="s">
        <v>2301</v>
      </c>
      <c r="F239" s="20" t="s">
        <v>1683</v>
      </c>
      <c r="G239" s="20" t="s">
        <v>2302</v>
      </c>
      <c r="H239" s="20" t="s">
        <v>1719</v>
      </c>
      <c r="I239" s="20" t="s">
        <v>1753</v>
      </c>
      <c r="J239" s="31" t="s">
        <v>2303</v>
      </c>
    </row>
    <row r="240" s="13" customFormat="1" ht="105" customHeight="1" spans="1:10">
      <c r="A240" s="27"/>
      <c r="B240" s="27"/>
      <c r="C240" s="20" t="s">
        <v>1746</v>
      </c>
      <c r="D240" s="20" t="s">
        <v>1747</v>
      </c>
      <c r="E240" s="25" t="s">
        <v>2304</v>
      </c>
      <c r="F240" s="28" t="s">
        <v>1683</v>
      </c>
      <c r="G240" s="447" t="s">
        <v>2305</v>
      </c>
      <c r="H240" s="28" t="s">
        <v>1752</v>
      </c>
      <c r="I240" s="28" t="s">
        <v>1753</v>
      </c>
      <c r="J240" s="28" t="s">
        <v>2304</v>
      </c>
    </row>
    <row r="241" s="13" customFormat="1" ht="51" customHeight="1" spans="1:10">
      <c r="A241" s="27"/>
      <c r="B241" s="27"/>
      <c r="C241" s="20" t="s">
        <v>1746</v>
      </c>
      <c r="D241" s="20" t="s">
        <v>2049</v>
      </c>
      <c r="E241" s="25" t="s">
        <v>2306</v>
      </c>
      <c r="F241" s="28" t="s">
        <v>1683</v>
      </c>
      <c r="G241" s="447" t="s">
        <v>2307</v>
      </c>
      <c r="H241" s="28" t="s">
        <v>1752</v>
      </c>
      <c r="I241" s="28" t="s">
        <v>1753</v>
      </c>
      <c r="J241" s="28" t="s">
        <v>2306</v>
      </c>
    </row>
    <row r="242" s="13" customFormat="1" ht="52" customHeight="1" spans="1:10">
      <c r="A242" s="27"/>
      <c r="B242" s="27"/>
      <c r="C242" s="20" t="s">
        <v>1746</v>
      </c>
      <c r="D242" s="20" t="s">
        <v>1859</v>
      </c>
      <c r="E242" s="25" t="s">
        <v>2308</v>
      </c>
      <c r="F242" s="28" t="s">
        <v>1683</v>
      </c>
      <c r="G242" s="447" t="s">
        <v>2309</v>
      </c>
      <c r="H242" s="28" t="s">
        <v>1752</v>
      </c>
      <c r="I242" s="28" t="s">
        <v>1753</v>
      </c>
      <c r="J242" s="28" t="s">
        <v>2308</v>
      </c>
    </row>
    <row r="243" s="13" customFormat="1" ht="35" customHeight="1" spans="1:10">
      <c r="A243" s="27"/>
      <c r="B243" s="27"/>
      <c r="C243" s="20" t="s">
        <v>1755</v>
      </c>
      <c r="D243" s="20" t="s">
        <v>1756</v>
      </c>
      <c r="E243" s="25" t="s">
        <v>2310</v>
      </c>
      <c r="F243" s="26" t="s">
        <v>1683</v>
      </c>
      <c r="G243" s="446" t="s">
        <v>1702</v>
      </c>
      <c r="H243" s="26" t="s">
        <v>1719</v>
      </c>
      <c r="I243" s="26" t="s">
        <v>1753</v>
      </c>
      <c r="J243" s="26" t="s">
        <v>2310</v>
      </c>
    </row>
    <row r="244" s="13" customFormat="1" ht="35" customHeight="1" spans="1:10">
      <c r="A244" s="24" t="s">
        <v>2311</v>
      </c>
      <c r="B244" s="24" t="s">
        <v>2312</v>
      </c>
      <c r="C244" s="20" t="s">
        <v>1669</v>
      </c>
      <c r="D244" s="20" t="s">
        <v>1670</v>
      </c>
      <c r="E244" s="25" t="s">
        <v>2313</v>
      </c>
      <c r="F244" s="28" t="s">
        <v>1683</v>
      </c>
      <c r="G244" s="447" t="s">
        <v>1679</v>
      </c>
      <c r="H244" s="28" t="s">
        <v>1680</v>
      </c>
      <c r="I244" s="28" t="s">
        <v>1675</v>
      </c>
      <c r="J244" s="28" t="s">
        <v>2314</v>
      </c>
    </row>
    <row r="245" s="13" customFormat="1" ht="35" customHeight="1" spans="1:10">
      <c r="A245" s="27"/>
      <c r="B245" s="27"/>
      <c r="C245" s="20" t="s">
        <v>1669</v>
      </c>
      <c r="D245" s="20" t="s">
        <v>1670</v>
      </c>
      <c r="E245" s="25" t="s">
        <v>2315</v>
      </c>
      <c r="F245" s="28" t="s">
        <v>1672</v>
      </c>
      <c r="G245" s="447" t="s">
        <v>1791</v>
      </c>
      <c r="H245" s="28" t="s">
        <v>1680</v>
      </c>
      <c r="I245" s="28" t="s">
        <v>1675</v>
      </c>
      <c r="J245" s="28" t="s">
        <v>2315</v>
      </c>
    </row>
    <row r="246" s="13" customFormat="1" ht="47" customHeight="1" spans="1:10">
      <c r="A246" s="27"/>
      <c r="B246" s="27"/>
      <c r="C246" s="20" t="s">
        <v>1669</v>
      </c>
      <c r="D246" s="20" t="s">
        <v>1670</v>
      </c>
      <c r="E246" s="25" t="s">
        <v>2316</v>
      </c>
      <c r="F246" s="28" t="s">
        <v>1672</v>
      </c>
      <c r="G246" s="447" t="s">
        <v>2115</v>
      </c>
      <c r="H246" s="28" t="s">
        <v>1680</v>
      </c>
      <c r="I246" s="28" t="s">
        <v>1675</v>
      </c>
      <c r="J246" s="28" t="s">
        <v>2317</v>
      </c>
    </row>
    <row r="247" s="13" customFormat="1" ht="35" customHeight="1" spans="1:10">
      <c r="A247" s="27"/>
      <c r="B247" s="27"/>
      <c r="C247" s="20" t="s">
        <v>1669</v>
      </c>
      <c r="D247" s="20" t="s">
        <v>1670</v>
      </c>
      <c r="E247" s="25" t="s">
        <v>2318</v>
      </c>
      <c r="F247" s="28" t="s">
        <v>1683</v>
      </c>
      <c r="G247" s="447" t="s">
        <v>1679</v>
      </c>
      <c r="H247" s="28" t="s">
        <v>1680</v>
      </c>
      <c r="I247" s="28" t="s">
        <v>1675</v>
      </c>
      <c r="J247" s="28" t="s">
        <v>2314</v>
      </c>
    </row>
    <row r="248" s="13" customFormat="1" ht="35" customHeight="1" spans="1:10">
      <c r="A248" s="27"/>
      <c r="B248" s="27"/>
      <c r="C248" s="20" t="s">
        <v>1669</v>
      </c>
      <c r="D248" s="20" t="s">
        <v>1670</v>
      </c>
      <c r="E248" s="25" t="s">
        <v>2319</v>
      </c>
      <c r="F248" s="28" t="s">
        <v>1683</v>
      </c>
      <c r="G248" s="447" t="s">
        <v>2320</v>
      </c>
      <c r="H248" s="28" t="s">
        <v>1699</v>
      </c>
      <c r="I248" s="28" t="s">
        <v>1675</v>
      </c>
      <c r="J248" s="28" t="s">
        <v>2321</v>
      </c>
    </row>
    <row r="249" s="13" customFormat="1" ht="35" customHeight="1" spans="1:10">
      <c r="A249" s="27"/>
      <c r="B249" s="27"/>
      <c r="C249" s="20" t="s">
        <v>1669</v>
      </c>
      <c r="D249" s="20" t="s">
        <v>1730</v>
      </c>
      <c r="E249" s="25" t="s">
        <v>2322</v>
      </c>
      <c r="F249" s="28" t="s">
        <v>1683</v>
      </c>
      <c r="G249" s="447" t="s">
        <v>1684</v>
      </c>
      <c r="H249" s="28" t="s">
        <v>1719</v>
      </c>
      <c r="I249" s="28" t="s">
        <v>1675</v>
      </c>
      <c r="J249" s="28" t="s">
        <v>2322</v>
      </c>
    </row>
    <row r="250" s="13" customFormat="1" ht="35" customHeight="1" spans="1:10">
      <c r="A250" s="27"/>
      <c r="B250" s="27"/>
      <c r="C250" s="20" t="s">
        <v>1669</v>
      </c>
      <c r="D250" s="20" t="s">
        <v>1730</v>
      </c>
      <c r="E250" s="25" t="s">
        <v>2323</v>
      </c>
      <c r="F250" s="28" t="s">
        <v>1683</v>
      </c>
      <c r="G250" s="447" t="s">
        <v>1684</v>
      </c>
      <c r="H250" s="28" t="s">
        <v>1719</v>
      </c>
      <c r="I250" s="28" t="s">
        <v>1675</v>
      </c>
      <c r="J250" s="28" t="s">
        <v>2323</v>
      </c>
    </row>
    <row r="251" s="13" customFormat="1" ht="35" customHeight="1" spans="1:10">
      <c r="A251" s="27"/>
      <c r="B251" s="27"/>
      <c r="C251" s="20" t="s">
        <v>1669</v>
      </c>
      <c r="D251" s="20" t="s">
        <v>1730</v>
      </c>
      <c r="E251" s="25" t="s">
        <v>2324</v>
      </c>
      <c r="F251" s="28" t="s">
        <v>1683</v>
      </c>
      <c r="G251" s="447" t="s">
        <v>1684</v>
      </c>
      <c r="H251" s="28" t="s">
        <v>1719</v>
      </c>
      <c r="I251" s="28" t="s">
        <v>1675</v>
      </c>
      <c r="J251" s="28" t="s">
        <v>2324</v>
      </c>
    </row>
    <row r="252" s="13" customFormat="1" ht="35" customHeight="1" spans="1:10">
      <c r="A252" s="27"/>
      <c r="B252" s="27"/>
      <c r="C252" s="20" t="s">
        <v>1669</v>
      </c>
      <c r="D252" s="20" t="s">
        <v>1730</v>
      </c>
      <c r="E252" s="25" t="s">
        <v>2325</v>
      </c>
      <c r="F252" s="28" t="s">
        <v>1683</v>
      </c>
      <c r="G252" s="447" t="s">
        <v>1684</v>
      </c>
      <c r="H252" s="28" t="s">
        <v>1719</v>
      </c>
      <c r="I252" s="28" t="s">
        <v>1675</v>
      </c>
      <c r="J252" s="28" t="s">
        <v>2325</v>
      </c>
    </row>
    <row r="253" s="13" customFormat="1" ht="35" customHeight="1" spans="1:10">
      <c r="A253" s="27"/>
      <c r="B253" s="27"/>
      <c r="C253" s="20" t="s">
        <v>1669</v>
      </c>
      <c r="D253" s="20" t="s">
        <v>1740</v>
      </c>
      <c r="E253" s="25" t="s">
        <v>2326</v>
      </c>
      <c r="F253" s="26" t="s">
        <v>1683</v>
      </c>
      <c r="G253" s="446" t="s">
        <v>1679</v>
      </c>
      <c r="H253" s="26" t="s">
        <v>1705</v>
      </c>
      <c r="I253" s="26" t="s">
        <v>1675</v>
      </c>
      <c r="J253" s="26" t="s">
        <v>2327</v>
      </c>
    </row>
    <row r="254" s="13" customFormat="1" ht="58" customHeight="1" spans="1:10">
      <c r="A254" s="27"/>
      <c r="B254" s="27"/>
      <c r="C254" s="20" t="s">
        <v>1746</v>
      </c>
      <c r="D254" s="20" t="s">
        <v>1747</v>
      </c>
      <c r="E254" s="25" t="s">
        <v>2328</v>
      </c>
      <c r="F254" s="26" t="s">
        <v>1683</v>
      </c>
      <c r="G254" s="446" t="s">
        <v>2305</v>
      </c>
      <c r="H254" s="20" t="s">
        <v>1752</v>
      </c>
      <c r="I254" s="26" t="s">
        <v>1753</v>
      </c>
      <c r="J254" s="26" t="s">
        <v>2329</v>
      </c>
    </row>
    <row r="255" s="13" customFormat="1" ht="39" customHeight="1" spans="1:10">
      <c r="A255" s="27"/>
      <c r="B255" s="27"/>
      <c r="C255" s="20" t="s">
        <v>1746</v>
      </c>
      <c r="D255" s="20" t="s">
        <v>2049</v>
      </c>
      <c r="E255" s="25" t="s">
        <v>2330</v>
      </c>
      <c r="F255" s="28" t="s">
        <v>1742</v>
      </c>
      <c r="G255" s="447" t="s">
        <v>2305</v>
      </c>
      <c r="H255" s="20" t="s">
        <v>1752</v>
      </c>
      <c r="I255" s="28" t="s">
        <v>1753</v>
      </c>
      <c r="J255" s="28" t="s">
        <v>2331</v>
      </c>
    </row>
    <row r="256" s="13" customFormat="1" ht="52" customHeight="1" spans="1:10">
      <c r="A256" s="27"/>
      <c r="B256" s="27"/>
      <c r="C256" s="20" t="s">
        <v>1746</v>
      </c>
      <c r="D256" s="20" t="s">
        <v>1859</v>
      </c>
      <c r="E256" s="25" t="s">
        <v>2332</v>
      </c>
      <c r="F256" s="28" t="s">
        <v>1742</v>
      </c>
      <c r="G256" s="447" t="s">
        <v>2333</v>
      </c>
      <c r="H256" s="20" t="s">
        <v>1752</v>
      </c>
      <c r="I256" s="28" t="s">
        <v>1753</v>
      </c>
      <c r="J256" s="28" t="s">
        <v>2331</v>
      </c>
    </row>
    <row r="257" s="13" customFormat="1" ht="57" customHeight="1" spans="1:10">
      <c r="A257" s="27"/>
      <c r="B257" s="27"/>
      <c r="C257" s="20" t="s">
        <v>1746</v>
      </c>
      <c r="D257" s="20" t="s">
        <v>1859</v>
      </c>
      <c r="E257" s="25" t="s">
        <v>2334</v>
      </c>
      <c r="F257" s="28" t="s">
        <v>1742</v>
      </c>
      <c r="G257" s="447" t="s">
        <v>2309</v>
      </c>
      <c r="H257" s="20" t="s">
        <v>1752</v>
      </c>
      <c r="I257" s="28" t="s">
        <v>1753</v>
      </c>
      <c r="J257" s="28" t="s">
        <v>2331</v>
      </c>
    </row>
    <row r="258" s="13" customFormat="1" ht="35" customHeight="1" spans="1:10">
      <c r="A258" s="27"/>
      <c r="B258" s="27"/>
      <c r="C258" s="20" t="s">
        <v>1755</v>
      </c>
      <c r="D258" s="20" t="s">
        <v>1756</v>
      </c>
      <c r="E258" s="25" t="s">
        <v>2335</v>
      </c>
      <c r="F258" s="26" t="s">
        <v>1683</v>
      </c>
      <c r="G258" s="446" t="s">
        <v>1702</v>
      </c>
      <c r="H258" s="26" t="s">
        <v>1719</v>
      </c>
      <c r="I258" s="28" t="s">
        <v>1753</v>
      </c>
      <c r="J258" s="26" t="s">
        <v>2331</v>
      </c>
    </row>
    <row r="259" s="13" customFormat="1" ht="35" customHeight="1" spans="1:10">
      <c r="A259" s="24" t="s">
        <v>2336</v>
      </c>
      <c r="B259" s="24" t="s">
        <v>2337</v>
      </c>
      <c r="C259" s="20" t="s">
        <v>1669</v>
      </c>
      <c r="D259" s="20" t="s">
        <v>1670</v>
      </c>
      <c r="E259" s="25" t="s">
        <v>2338</v>
      </c>
      <c r="F259" s="26" t="s">
        <v>1678</v>
      </c>
      <c r="G259" s="446" t="s">
        <v>2339</v>
      </c>
      <c r="H259" s="26" t="s">
        <v>2340</v>
      </c>
      <c r="I259" s="26" t="s">
        <v>1675</v>
      </c>
      <c r="J259" s="26" t="s">
        <v>2341</v>
      </c>
    </row>
    <row r="260" s="13" customFormat="1" ht="35" customHeight="1" spans="1:10">
      <c r="A260" s="27"/>
      <c r="B260" s="27"/>
      <c r="C260" s="20" t="s">
        <v>1669</v>
      </c>
      <c r="D260" s="20" t="s">
        <v>1730</v>
      </c>
      <c r="E260" s="25" t="s">
        <v>2342</v>
      </c>
      <c r="F260" s="26" t="s">
        <v>1683</v>
      </c>
      <c r="G260" s="446" t="s">
        <v>1684</v>
      </c>
      <c r="H260" s="26" t="s">
        <v>1719</v>
      </c>
      <c r="I260" s="26" t="s">
        <v>1675</v>
      </c>
      <c r="J260" s="26" t="s">
        <v>2343</v>
      </c>
    </row>
    <row r="261" s="13" customFormat="1" ht="35" customHeight="1" spans="1:10">
      <c r="A261" s="27"/>
      <c r="B261" s="27"/>
      <c r="C261" s="20" t="s">
        <v>1669</v>
      </c>
      <c r="D261" s="20" t="s">
        <v>1848</v>
      </c>
      <c r="E261" s="25" t="s">
        <v>1849</v>
      </c>
      <c r="F261" s="26" t="s">
        <v>1678</v>
      </c>
      <c r="G261" s="446" t="s">
        <v>2344</v>
      </c>
      <c r="H261" s="26" t="s">
        <v>1851</v>
      </c>
      <c r="I261" s="26" t="s">
        <v>1675</v>
      </c>
      <c r="J261" s="26" t="s">
        <v>2345</v>
      </c>
    </row>
    <row r="262" s="13" customFormat="1" ht="35" customHeight="1" spans="1:10">
      <c r="A262" s="27"/>
      <c r="B262" s="27"/>
      <c r="C262" s="20" t="s">
        <v>1746</v>
      </c>
      <c r="D262" s="20" t="s">
        <v>1747</v>
      </c>
      <c r="E262" s="25" t="s">
        <v>2346</v>
      </c>
      <c r="F262" s="26" t="s">
        <v>1678</v>
      </c>
      <c r="G262" s="446" t="s">
        <v>2347</v>
      </c>
      <c r="H262" s="26" t="s">
        <v>1719</v>
      </c>
      <c r="I262" s="26" t="s">
        <v>1675</v>
      </c>
      <c r="J262" s="26" t="s">
        <v>2348</v>
      </c>
    </row>
    <row r="263" s="13" customFormat="1" ht="35" customHeight="1" spans="1:10">
      <c r="A263" s="29"/>
      <c r="B263" s="29"/>
      <c r="C263" s="20" t="s">
        <v>1755</v>
      </c>
      <c r="D263" s="20" t="s">
        <v>1756</v>
      </c>
      <c r="E263" s="25" t="s">
        <v>2349</v>
      </c>
      <c r="F263" s="26" t="s">
        <v>1678</v>
      </c>
      <c r="G263" s="446" t="s">
        <v>1702</v>
      </c>
      <c r="H263" s="26" t="s">
        <v>1719</v>
      </c>
      <c r="I263" s="28" t="s">
        <v>1753</v>
      </c>
      <c r="J263" s="26" t="s">
        <v>2350</v>
      </c>
    </row>
    <row r="264" s="13" customFormat="1" ht="35" customHeight="1" spans="1:10">
      <c r="A264" s="20" t="s">
        <v>2351</v>
      </c>
      <c r="B264" s="21"/>
      <c r="C264" s="21"/>
      <c r="D264" s="21"/>
      <c r="E264" s="21"/>
      <c r="F264" s="38"/>
      <c r="G264" s="21"/>
      <c r="H264" s="38"/>
      <c r="I264" s="38"/>
      <c r="J264" s="39"/>
    </row>
    <row r="265" s="13" customFormat="1" ht="35" customHeight="1" spans="1:10">
      <c r="A265" s="24" t="s">
        <v>2352</v>
      </c>
      <c r="B265" s="24" t="s">
        <v>2353</v>
      </c>
      <c r="C265" s="20" t="s">
        <v>1669</v>
      </c>
      <c r="D265" s="20" t="s">
        <v>1670</v>
      </c>
      <c r="E265" s="25" t="s">
        <v>2354</v>
      </c>
      <c r="F265" s="26" t="s">
        <v>1678</v>
      </c>
      <c r="G265" s="446" t="s">
        <v>2355</v>
      </c>
      <c r="H265" s="26" t="s">
        <v>2086</v>
      </c>
      <c r="I265" s="26" t="s">
        <v>1675</v>
      </c>
      <c r="J265" s="26" t="s">
        <v>2356</v>
      </c>
    </row>
    <row r="266" s="13" customFormat="1" ht="35" customHeight="1" spans="1:10">
      <c r="A266" s="27"/>
      <c r="B266" s="27"/>
      <c r="C266" s="20" t="s">
        <v>1669</v>
      </c>
      <c r="D266" s="20" t="s">
        <v>1670</v>
      </c>
      <c r="E266" s="25" t="s">
        <v>2357</v>
      </c>
      <c r="F266" s="26" t="s">
        <v>1678</v>
      </c>
      <c r="G266" s="446" t="s">
        <v>2358</v>
      </c>
      <c r="H266" s="26" t="s">
        <v>2086</v>
      </c>
      <c r="I266" s="26" t="s">
        <v>1675</v>
      </c>
      <c r="J266" s="26" t="s">
        <v>2359</v>
      </c>
    </row>
    <row r="267" s="13" customFormat="1" ht="35" customHeight="1" spans="1:10">
      <c r="A267" s="27"/>
      <c r="B267" s="27"/>
      <c r="C267" s="20" t="s">
        <v>1669</v>
      </c>
      <c r="D267" s="20" t="s">
        <v>1670</v>
      </c>
      <c r="E267" s="25" t="s">
        <v>2360</v>
      </c>
      <c r="F267" s="26" t="s">
        <v>1683</v>
      </c>
      <c r="G267" s="446" t="s">
        <v>1804</v>
      </c>
      <c r="H267" s="26" t="s">
        <v>1685</v>
      </c>
      <c r="I267" s="26" t="s">
        <v>1675</v>
      </c>
      <c r="J267" s="26" t="s">
        <v>2361</v>
      </c>
    </row>
    <row r="268" s="13" customFormat="1" ht="35" customHeight="1" spans="1:10">
      <c r="A268" s="27"/>
      <c r="B268" s="27"/>
      <c r="C268" s="20" t="s">
        <v>1669</v>
      </c>
      <c r="D268" s="20" t="s">
        <v>1670</v>
      </c>
      <c r="E268" s="25" t="s">
        <v>2362</v>
      </c>
      <c r="F268" s="26" t="s">
        <v>1678</v>
      </c>
      <c r="G268" s="446" t="s">
        <v>2363</v>
      </c>
      <c r="H268" s="26" t="s">
        <v>2364</v>
      </c>
      <c r="I268" s="26" t="s">
        <v>1675</v>
      </c>
      <c r="J268" s="26" t="s">
        <v>2365</v>
      </c>
    </row>
    <row r="269" s="13" customFormat="1" ht="35" customHeight="1" spans="1:10">
      <c r="A269" s="27"/>
      <c r="B269" s="27"/>
      <c r="C269" s="20" t="s">
        <v>1669</v>
      </c>
      <c r="D269" s="20" t="s">
        <v>1670</v>
      </c>
      <c r="E269" s="25" t="s">
        <v>2366</v>
      </c>
      <c r="F269" s="26" t="s">
        <v>1678</v>
      </c>
      <c r="G269" s="446" t="s">
        <v>2367</v>
      </c>
      <c r="H269" s="26" t="s">
        <v>2368</v>
      </c>
      <c r="I269" s="26" t="s">
        <v>1675</v>
      </c>
      <c r="J269" s="26" t="s">
        <v>2369</v>
      </c>
    </row>
    <row r="270" s="13" customFormat="1" ht="35" customHeight="1" spans="1:10">
      <c r="A270" s="27"/>
      <c r="B270" s="27"/>
      <c r="C270" s="20" t="s">
        <v>1669</v>
      </c>
      <c r="D270" s="20" t="s">
        <v>1848</v>
      </c>
      <c r="E270" s="25" t="s">
        <v>2370</v>
      </c>
      <c r="F270" s="26" t="s">
        <v>1678</v>
      </c>
      <c r="G270" s="446" t="s">
        <v>1738</v>
      </c>
      <c r="H270" s="26" t="s">
        <v>1719</v>
      </c>
      <c r="I270" s="26" t="s">
        <v>1675</v>
      </c>
      <c r="J270" s="26" t="s">
        <v>2371</v>
      </c>
    </row>
    <row r="271" s="13" customFormat="1" ht="35" customHeight="1" spans="1:10">
      <c r="A271" s="27"/>
      <c r="B271" s="27"/>
      <c r="C271" s="20" t="s">
        <v>1669</v>
      </c>
      <c r="D271" s="20" t="s">
        <v>1848</v>
      </c>
      <c r="E271" s="25" t="s">
        <v>2372</v>
      </c>
      <c r="F271" s="26" t="s">
        <v>1683</v>
      </c>
      <c r="G271" s="446" t="s">
        <v>1684</v>
      </c>
      <c r="H271" s="26" t="s">
        <v>1719</v>
      </c>
      <c r="I271" s="26" t="s">
        <v>1675</v>
      </c>
      <c r="J271" s="26" t="s">
        <v>2373</v>
      </c>
    </row>
    <row r="272" s="13" customFormat="1" ht="35" customHeight="1" spans="1:10">
      <c r="A272" s="27"/>
      <c r="B272" s="27"/>
      <c r="C272" s="20" t="s">
        <v>1669</v>
      </c>
      <c r="D272" s="20" t="s">
        <v>1848</v>
      </c>
      <c r="E272" s="25" t="s">
        <v>2374</v>
      </c>
      <c r="F272" s="26" t="s">
        <v>1678</v>
      </c>
      <c r="G272" s="446" t="s">
        <v>1878</v>
      </c>
      <c r="H272" s="26" t="s">
        <v>1719</v>
      </c>
      <c r="I272" s="26" t="s">
        <v>1675</v>
      </c>
      <c r="J272" s="26" t="s">
        <v>2375</v>
      </c>
    </row>
    <row r="273" s="13" customFormat="1" ht="35" customHeight="1" spans="1:10">
      <c r="A273" s="27"/>
      <c r="B273" s="27"/>
      <c r="C273" s="20" t="s">
        <v>1669</v>
      </c>
      <c r="D273" s="20" t="s">
        <v>1848</v>
      </c>
      <c r="E273" s="25" t="s">
        <v>2376</v>
      </c>
      <c r="F273" s="26" t="s">
        <v>1678</v>
      </c>
      <c r="G273" s="446" t="s">
        <v>1738</v>
      </c>
      <c r="H273" s="26" t="s">
        <v>1719</v>
      </c>
      <c r="I273" s="26" t="s">
        <v>1675</v>
      </c>
      <c r="J273" s="26" t="s">
        <v>2377</v>
      </c>
    </row>
    <row r="274" s="13" customFormat="1" ht="35" customHeight="1" spans="1:10">
      <c r="A274" s="27"/>
      <c r="B274" s="27"/>
      <c r="C274" s="20" t="s">
        <v>1669</v>
      </c>
      <c r="D274" s="20" t="s">
        <v>1848</v>
      </c>
      <c r="E274" s="25" t="s">
        <v>2378</v>
      </c>
      <c r="F274" s="26" t="s">
        <v>1683</v>
      </c>
      <c r="G274" s="446" t="s">
        <v>1684</v>
      </c>
      <c r="H274" s="26" t="s">
        <v>1719</v>
      </c>
      <c r="I274" s="26" t="s">
        <v>1675</v>
      </c>
      <c r="J274" s="26" t="s">
        <v>2379</v>
      </c>
    </row>
    <row r="275" s="13" customFormat="1" ht="35" customHeight="1" spans="1:10">
      <c r="A275" s="27"/>
      <c r="B275" s="27"/>
      <c r="C275" s="20" t="s">
        <v>1669</v>
      </c>
      <c r="D275" s="20" t="s">
        <v>1848</v>
      </c>
      <c r="E275" s="25" t="s">
        <v>2380</v>
      </c>
      <c r="F275" s="26" t="s">
        <v>1683</v>
      </c>
      <c r="G275" s="446" t="s">
        <v>1684</v>
      </c>
      <c r="H275" s="26" t="s">
        <v>1719</v>
      </c>
      <c r="I275" s="26" t="s">
        <v>1675</v>
      </c>
      <c r="J275" s="26" t="s">
        <v>2381</v>
      </c>
    </row>
    <row r="276" s="13" customFormat="1" ht="35" customHeight="1" spans="1:10">
      <c r="A276" s="27"/>
      <c r="B276" s="27"/>
      <c r="C276" s="20" t="s">
        <v>1669</v>
      </c>
      <c r="D276" s="20" t="s">
        <v>1848</v>
      </c>
      <c r="E276" s="25" t="s">
        <v>2382</v>
      </c>
      <c r="F276" s="26" t="s">
        <v>1678</v>
      </c>
      <c r="G276" s="446" t="s">
        <v>2347</v>
      </c>
      <c r="H276" s="26" t="s">
        <v>1719</v>
      </c>
      <c r="I276" s="26" t="s">
        <v>1675</v>
      </c>
      <c r="J276" s="26" t="s">
        <v>2383</v>
      </c>
    </row>
    <row r="277" s="13" customFormat="1" ht="35" customHeight="1" spans="1:10">
      <c r="A277" s="27"/>
      <c r="B277" s="27"/>
      <c r="C277" s="20" t="s">
        <v>1669</v>
      </c>
      <c r="D277" s="20" t="s">
        <v>1848</v>
      </c>
      <c r="E277" s="25" t="s">
        <v>2384</v>
      </c>
      <c r="F277" s="26" t="s">
        <v>1678</v>
      </c>
      <c r="G277" s="446" t="s">
        <v>1738</v>
      </c>
      <c r="H277" s="26" t="s">
        <v>1719</v>
      </c>
      <c r="I277" s="26" t="s">
        <v>1675</v>
      </c>
      <c r="J277" s="26" t="s">
        <v>2385</v>
      </c>
    </row>
    <row r="278" s="13" customFormat="1" ht="51" customHeight="1" spans="1:10">
      <c r="A278" s="27"/>
      <c r="B278" s="27"/>
      <c r="C278" s="20" t="s">
        <v>1669</v>
      </c>
      <c r="D278" s="20" t="s">
        <v>1848</v>
      </c>
      <c r="E278" s="25" t="s">
        <v>2386</v>
      </c>
      <c r="F278" s="26" t="s">
        <v>1678</v>
      </c>
      <c r="G278" s="446" t="s">
        <v>2387</v>
      </c>
      <c r="H278" s="26" t="s">
        <v>1719</v>
      </c>
      <c r="I278" s="26" t="s">
        <v>1675</v>
      </c>
      <c r="J278" s="26" t="s">
        <v>2388</v>
      </c>
    </row>
    <row r="279" s="13" customFormat="1" ht="35" customHeight="1" spans="1:10">
      <c r="A279" s="27"/>
      <c r="B279" s="27"/>
      <c r="C279" s="20" t="s">
        <v>1669</v>
      </c>
      <c r="D279" s="20" t="s">
        <v>1848</v>
      </c>
      <c r="E279" s="25" t="s">
        <v>2389</v>
      </c>
      <c r="F279" s="26" t="s">
        <v>1678</v>
      </c>
      <c r="G279" s="446" t="s">
        <v>2390</v>
      </c>
      <c r="H279" s="26" t="s">
        <v>1719</v>
      </c>
      <c r="I279" s="26" t="s">
        <v>1675</v>
      </c>
      <c r="J279" s="26" t="s">
        <v>2391</v>
      </c>
    </row>
    <row r="280" s="13" customFormat="1" ht="35" customHeight="1" spans="1:10">
      <c r="A280" s="27"/>
      <c r="B280" s="27"/>
      <c r="C280" s="20" t="s">
        <v>1669</v>
      </c>
      <c r="D280" s="20" t="s">
        <v>1848</v>
      </c>
      <c r="E280" s="25" t="s">
        <v>2392</v>
      </c>
      <c r="F280" s="26" t="s">
        <v>1678</v>
      </c>
      <c r="G280" s="446" t="s">
        <v>2393</v>
      </c>
      <c r="H280" s="26" t="s">
        <v>1719</v>
      </c>
      <c r="I280" s="26" t="s">
        <v>1675</v>
      </c>
      <c r="J280" s="26" t="s">
        <v>2394</v>
      </c>
    </row>
    <row r="281" s="13" customFormat="1" ht="35" customHeight="1" spans="1:10">
      <c r="A281" s="27"/>
      <c r="B281" s="27"/>
      <c r="C281" s="20" t="s">
        <v>1669</v>
      </c>
      <c r="D281" s="20" t="s">
        <v>1848</v>
      </c>
      <c r="E281" s="25" t="s">
        <v>2395</v>
      </c>
      <c r="F281" s="26" t="s">
        <v>1683</v>
      </c>
      <c r="G281" s="446" t="s">
        <v>1684</v>
      </c>
      <c r="H281" s="26" t="s">
        <v>1719</v>
      </c>
      <c r="I281" s="26" t="s">
        <v>1675</v>
      </c>
      <c r="J281" s="26" t="s">
        <v>2396</v>
      </c>
    </row>
    <row r="282" s="13" customFormat="1" ht="35" customHeight="1" spans="1:10">
      <c r="A282" s="27"/>
      <c r="B282" s="27"/>
      <c r="C282" s="20" t="s">
        <v>1746</v>
      </c>
      <c r="D282" s="20" t="s">
        <v>1747</v>
      </c>
      <c r="E282" s="25" t="s">
        <v>2397</v>
      </c>
      <c r="F282" s="28" t="s">
        <v>1683</v>
      </c>
      <c r="G282" s="447" t="s">
        <v>1905</v>
      </c>
      <c r="H282" s="20" t="s">
        <v>1752</v>
      </c>
      <c r="I282" s="28" t="s">
        <v>1753</v>
      </c>
      <c r="J282" s="28" t="s">
        <v>2398</v>
      </c>
    </row>
    <row r="283" s="13" customFormat="1" ht="47" customHeight="1" spans="1:10">
      <c r="A283" s="27"/>
      <c r="B283" s="27"/>
      <c r="C283" s="20" t="s">
        <v>1746</v>
      </c>
      <c r="D283" s="20" t="s">
        <v>1747</v>
      </c>
      <c r="E283" s="25" t="s">
        <v>2399</v>
      </c>
      <c r="F283" s="28" t="s">
        <v>1683</v>
      </c>
      <c r="G283" s="447" t="s">
        <v>2400</v>
      </c>
      <c r="H283" s="20" t="s">
        <v>1752</v>
      </c>
      <c r="I283" s="28" t="s">
        <v>1753</v>
      </c>
      <c r="J283" s="28" t="s">
        <v>2400</v>
      </c>
    </row>
    <row r="284" s="13" customFormat="1" ht="49" customHeight="1" spans="1:10">
      <c r="A284" s="27"/>
      <c r="B284" s="27"/>
      <c r="C284" s="20" t="s">
        <v>1746</v>
      </c>
      <c r="D284" s="20" t="s">
        <v>1747</v>
      </c>
      <c r="E284" s="25" t="s">
        <v>2401</v>
      </c>
      <c r="F284" s="28" t="s">
        <v>1683</v>
      </c>
      <c r="G284" s="447" t="s">
        <v>2402</v>
      </c>
      <c r="H284" s="20" t="s">
        <v>1752</v>
      </c>
      <c r="I284" s="28" t="s">
        <v>1753</v>
      </c>
      <c r="J284" s="28" t="s">
        <v>2402</v>
      </c>
    </row>
    <row r="285" s="13" customFormat="1" ht="44" customHeight="1" spans="1:10">
      <c r="A285" s="27"/>
      <c r="B285" s="27"/>
      <c r="C285" s="20" t="s">
        <v>1746</v>
      </c>
      <c r="D285" s="20" t="s">
        <v>1747</v>
      </c>
      <c r="E285" s="25" t="s">
        <v>2403</v>
      </c>
      <c r="F285" s="28" t="s">
        <v>1683</v>
      </c>
      <c r="G285" s="447" t="s">
        <v>2404</v>
      </c>
      <c r="H285" s="20" t="s">
        <v>1752</v>
      </c>
      <c r="I285" s="28" t="s">
        <v>1753</v>
      </c>
      <c r="J285" s="28" t="s">
        <v>2404</v>
      </c>
    </row>
    <row r="286" s="13" customFormat="1" ht="45" customHeight="1" spans="1:10">
      <c r="A286" s="29"/>
      <c r="B286" s="29"/>
      <c r="C286" s="20" t="s">
        <v>1755</v>
      </c>
      <c r="D286" s="20" t="s">
        <v>1756</v>
      </c>
      <c r="E286" s="20" t="s">
        <v>1910</v>
      </c>
      <c r="F286" s="20" t="s">
        <v>1678</v>
      </c>
      <c r="G286" s="20" t="s">
        <v>1878</v>
      </c>
      <c r="H286" s="20" t="s">
        <v>1719</v>
      </c>
      <c r="I286" s="28" t="s">
        <v>1753</v>
      </c>
      <c r="J286" s="31" t="s">
        <v>2405</v>
      </c>
    </row>
    <row r="287" s="13" customFormat="1" ht="45" customHeight="1" spans="1:10">
      <c r="A287" s="24" t="s">
        <v>2406</v>
      </c>
      <c r="B287" s="24" t="s">
        <v>2407</v>
      </c>
      <c r="C287" s="20" t="s">
        <v>1669</v>
      </c>
      <c r="D287" s="20" t="s">
        <v>1670</v>
      </c>
      <c r="E287" s="25" t="s">
        <v>2408</v>
      </c>
      <c r="F287" s="26" t="s">
        <v>1678</v>
      </c>
      <c r="G287" s="446" t="s">
        <v>2409</v>
      </c>
      <c r="H287" s="26" t="s">
        <v>2086</v>
      </c>
      <c r="I287" s="26" t="s">
        <v>1675</v>
      </c>
      <c r="J287" s="26" t="s">
        <v>2410</v>
      </c>
    </row>
    <row r="288" s="13" customFormat="1" ht="45" customHeight="1" spans="1:10">
      <c r="A288" s="27"/>
      <c r="B288" s="27"/>
      <c r="C288" s="20" t="s">
        <v>1669</v>
      </c>
      <c r="D288" s="20" t="s">
        <v>1670</v>
      </c>
      <c r="E288" s="25" t="s">
        <v>2411</v>
      </c>
      <c r="F288" s="26" t="s">
        <v>1683</v>
      </c>
      <c r="G288" s="446" t="s">
        <v>2412</v>
      </c>
      <c r="H288" s="26" t="s">
        <v>1680</v>
      </c>
      <c r="I288" s="26" t="s">
        <v>1675</v>
      </c>
      <c r="J288" s="26" t="s">
        <v>2413</v>
      </c>
    </row>
    <row r="289" s="13" customFormat="1" ht="45" customHeight="1" spans="1:10">
      <c r="A289" s="27"/>
      <c r="B289" s="27"/>
      <c r="C289" s="20" t="s">
        <v>1669</v>
      </c>
      <c r="D289" s="20" t="s">
        <v>1670</v>
      </c>
      <c r="E289" s="25" t="s">
        <v>2414</v>
      </c>
      <c r="F289" s="26" t="s">
        <v>1678</v>
      </c>
      <c r="G289" s="446" t="s">
        <v>2415</v>
      </c>
      <c r="H289" s="26" t="s">
        <v>2416</v>
      </c>
      <c r="I289" s="26" t="s">
        <v>1675</v>
      </c>
      <c r="J289" s="26" t="s">
        <v>2417</v>
      </c>
    </row>
    <row r="290" s="13" customFormat="1" ht="45" customHeight="1" spans="1:10">
      <c r="A290" s="27"/>
      <c r="B290" s="27"/>
      <c r="C290" s="20" t="s">
        <v>1669</v>
      </c>
      <c r="D290" s="20" t="s">
        <v>1670</v>
      </c>
      <c r="E290" s="25" t="s">
        <v>2418</v>
      </c>
      <c r="F290" s="26" t="s">
        <v>1678</v>
      </c>
      <c r="G290" s="446" t="s">
        <v>2419</v>
      </c>
      <c r="H290" s="26" t="s">
        <v>1680</v>
      </c>
      <c r="I290" s="26" t="s">
        <v>1675</v>
      </c>
      <c r="J290" s="26" t="s">
        <v>2420</v>
      </c>
    </row>
    <row r="291" s="13" customFormat="1" ht="35" customHeight="1" spans="1:10">
      <c r="A291" s="27"/>
      <c r="B291" s="27"/>
      <c r="C291" s="20" t="s">
        <v>1669</v>
      </c>
      <c r="D291" s="20" t="s">
        <v>1670</v>
      </c>
      <c r="E291" s="25" t="s">
        <v>2421</v>
      </c>
      <c r="F291" s="26" t="s">
        <v>1683</v>
      </c>
      <c r="G291" s="446" t="s">
        <v>2422</v>
      </c>
      <c r="H291" s="26" t="s">
        <v>2423</v>
      </c>
      <c r="I291" s="26" t="s">
        <v>1675</v>
      </c>
      <c r="J291" s="26" t="s">
        <v>2424</v>
      </c>
    </row>
    <row r="292" s="13" customFormat="1" ht="35" customHeight="1" spans="1:10">
      <c r="A292" s="27"/>
      <c r="B292" s="27"/>
      <c r="C292" s="20" t="s">
        <v>1669</v>
      </c>
      <c r="D292" s="20" t="s">
        <v>1730</v>
      </c>
      <c r="E292" s="25" t="s">
        <v>2425</v>
      </c>
      <c r="F292" s="26" t="s">
        <v>1678</v>
      </c>
      <c r="G292" s="446" t="s">
        <v>2426</v>
      </c>
      <c r="H292" s="26" t="s">
        <v>1719</v>
      </c>
      <c r="I292" s="26" t="s">
        <v>1753</v>
      </c>
      <c r="J292" s="26" t="s">
        <v>2427</v>
      </c>
    </row>
    <row r="293" s="13" customFormat="1" ht="35" customHeight="1" spans="1:10">
      <c r="A293" s="27"/>
      <c r="B293" s="27"/>
      <c r="C293" s="20" t="s">
        <v>1669</v>
      </c>
      <c r="D293" s="20" t="s">
        <v>1730</v>
      </c>
      <c r="E293" s="25" t="s">
        <v>2428</v>
      </c>
      <c r="F293" s="26" t="s">
        <v>1678</v>
      </c>
      <c r="G293" s="446" t="s">
        <v>2429</v>
      </c>
      <c r="H293" s="26" t="s">
        <v>1719</v>
      </c>
      <c r="I293" s="26" t="s">
        <v>1753</v>
      </c>
      <c r="J293" s="26" t="s">
        <v>2430</v>
      </c>
    </row>
    <row r="294" s="13" customFormat="1" ht="35" customHeight="1" spans="1:10">
      <c r="A294" s="27"/>
      <c r="B294" s="27"/>
      <c r="C294" s="20" t="s">
        <v>1746</v>
      </c>
      <c r="D294" s="20" t="s">
        <v>1747</v>
      </c>
      <c r="E294" s="25" t="s">
        <v>2431</v>
      </c>
      <c r="F294" s="28" t="s">
        <v>1678</v>
      </c>
      <c r="G294" s="447" t="s">
        <v>2432</v>
      </c>
      <c r="H294" s="20" t="s">
        <v>1752</v>
      </c>
      <c r="I294" s="28" t="s">
        <v>1753</v>
      </c>
      <c r="J294" s="28" t="s">
        <v>2432</v>
      </c>
    </row>
    <row r="295" s="13" customFormat="1" ht="35" customHeight="1" spans="1:10">
      <c r="A295" s="27"/>
      <c r="B295" s="27"/>
      <c r="C295" s="20" t="s">
        <v>1746</v>
      </c>
      <c r="D295" s="20" t="s">
        <v>1747</v>
      </c>
      <c r="E295" s="25" t="s">
        <v>2433</v>
      </c>
      <c r="F295" s="28" t="s">
        <v>1678</v>
      </c>
      <c r="G295" s="447" t="s">
        <v>2433</v>
      </c>
      <c r="H295" s="20" t="s">
        <v>1752</v>
      </c>
      <c r="I295" s="28" t="s">
        <v>1753</v>
      </c>
      <c r="J295" s="28" t="s">
        <v>2433</v>
      </c>
    </row>
    <row r="296" s="13" customFormat="1" ht="35" customHeight="1" spans="1:10">
      <c r="A296" s="27"/>
      <c r="B296" s="27"/>
      <c r="C296" s="20" t="s">
        <v>1746</v>
      </c>
      <c r="D296" s="20" t="s">
        <v>2049</v>
      </c>
      <c r="E296" s="25" t="s">
        <v>2434</v>
      </c>
      <c r="F296" s="28" t="s">
        <v>1678</v>
      </c>
      <c r="G296" s="447" t="s">
        <v>2435</v>
      </c>
      <c r="H296" s="20" t="s">
        <v>1752</v>
      </c>
      <c r="I296" s="28" t="s">
        <v>1753</v>
      </c>
      <c r="J296" s="28" t="s">
        <v>2435</v>
      </c>
    </row>
    <row r="297" s="13" customFormat="1" ht="35" customHeight="1" spans="1:10">
      <c r="A297" s="29"/>
      <c r="B297" s="29"/>
      <c r="C297" s="20" t="s">
        <v>1755</v>
      </c>
      <c r="D297" s="20" t="s">
        <v>1756</v>
      </c>
      <c r="E297" s="20" t="s">
        <v>1910</v>
      </c>
      <c r="F297" s="20" t="s">
        <v>1678</v>
      </c>
      <c r="G297" s="20" t="s">
        <v>1878</v>
      </c>
      <c r="H297" s="20" t="s">
        <v>1719</v>
      </c>
      <c r="I297" s="28" t="s">
        <v>1753</v>
      </c>
      <c r="J297" s="31" t="s">
        <v>2436</v>
      </c>
    </row>
    <row r="298" s="13" customFormat="1" ht="35" customHeight="1" spans="1:10">
      <c r="A298" s="20" t="s">
        <v>2437</v>
      </c>
      <c r="B298" s="40"/>
      <c r="C298" s="40"/>
      <c r="D298" s="40"/>
      <c r="E298" s="41"/>
      <c r="F298" s="42"/>
      <c r="G298" s="41"/>
      <c r="H298" s="42"/>
      <c r="I298" s="42"/>
      <c r="J298" s="43"/>
    </row>
    <row r="299" s="13" customFormat="1" ht="35" customHeight="1" spans="1:10">
      <c r="A299" s="24" t="s">
        <v>2438</v>
      </c>
      <c r="B299" s="24" t="s">
        <v>2439</v>
      </c>
      <c r="C299" s="20" t="s">
        <v>1669</v>
      </c>
      <c r="D299" s="20" t="s">
        <v>1670</v>
      </c>
      <c r="E299" s="25" t="s">
        <v>2440</v>
      </c>
      <c r="F299" s="26" t="s">
        <v>1678</v>
      </c>
      <c r="G299" s="446" t="s">
        <v>1998</v>
      </c>
      <c r="H299" s="26" t="s">
        <v>1868</v>
      </c>
      <c r="I299" s="26" t="s">
        <v>1675</v>
      </c>
      <c r="J299" s="26" t="s">
        <v>2441</v>
      </c>
    </row>
    <row r="300" s="13" customFormat="1" ht="35" customHeight="1" spans="1:10">
      <c r="A300" s="27"/>
      <c r="B300" s="27"/>
      <c r="C300" s="20" t="s">
        <v>1669</v>
      </c>
      <c r="D300" s="20" t="s">
        <v>1670</v>
      </c>
      <c r="E300" s="25" t="s">
        <v>2442</v>
      </c>
      <c r="F300" s="26" t="s">
        <v>1678</v>
      </c>
      <c r="G300" s="446" t="s">
        <v>2443</v>
      </c>
      <c r="H300" s="26" t="s">
        <v>1685</v>
      </c>
      <c r="I300" s="26" t="s">
        <v>1675</v>
      </c>
      <c r="J300" s="26" t="s">
        <v>2444</v>
      </c>
    </row>
    <row r="301" s="13" customFormat="1" ht="35" customHeight="1" spans="1:10">
      <c r="A301" s="27"/>
      <c r="B301" s="27"/>
      <c r="C301" s="20" t="s">
        <v>1669</v>
      </c>
      <c r="D301" s="20" t="s">
        <v>1670</v>
      </c>
      <c r="E301" s="25" t="s">
        <v>2445</v>
      </c>
      <c r="F301" s="26" t="s">
        <v>1678</v>
      </c>
      <c r="G301" s="446" t="s">
        <v>2446</v>
      </c>
      <c r="H301" s="26" t="s">
        <v>1680</v>
      </c>
      <c r="I301" s="26" t="s">
        <v>1675</v>
      </c>
      <c r="J301" s="26" t="s">
        <v>2447</v>
      </c>
    </row>
    <row r="302" s="13" customFormat="1" ht="35" customHeight="1" spans="1:10">
      <c r="A302" s="27"/>
      <c r="B302" s="27"/>
      <c r="C302" s="20" t="s">
        <v>1669</v>
      </c>
      <c r="D302" s="20" t="s">
        <v>1740</v>
      </c>
      <c r="E302" s="25" t="s">
        <v>2448</v>
      </c>
      <c r="F302" s="26" t="s">
        <v>1678</v>
      </c>
      <c r="G302" s="446" t="s">
        <v>1684</v>
      </c>
      <c r="H302" s="26" t="s">
        <v>1719</v>
      </c>
      <c r="I302" s="26" t="s">
        <v>1675</v>
      </c>
      <c r="J302" s="26" t="s">
        <v>2449</v>
      </c>
    </row>
    <row r="303" s="13" customFormat="1" ht="67" customHeight="1" spans="1:10">
      <c r="A303" s="27"/>
      <c r="B303" s="27"/>
      <c r="C303" s="20" t="s">
        <v>1746</v>
      </c>
      <c r="D303" s="20" t="s">
        <v>1747</v>
      </c>
      <c r="E303" s="25" t="s">
        <v>2450</v>
      </c>
      <c r="F303" s="26" t="s">
        <v>1683</v>
      </c>
      <c r="G303" s="446" t="s">
        <v>2159</v>
      </c>
      <c r="H303" s="26" t="s">
        <v>1752</v>
      </c>
      <c r="I303" s="26" t="s">
        <v>1753</v>
      </c>
      <c r="J303" s="26" t="s">
        <v>2451</v>
      </c>
    </row>
    <row r="304" s="13" customFormat="1" ht="35" customHeight="1" spans="1:10">
      <c r="A304" s="29"/>
      <c r="B304" s="29"/>
      <c r="C304" s="20" t="s">
        <v>1755</v>
      </c>
      <c r="D304" s="20" t="s">
        <v>1756</v>
      </c>
      <c r="E304" s="25" t="s">
        <v>2452</v>
      </c>
      <c r="F304" s="26" t="s">
        <v>1678</v>
      </c>
      <c r="G304" s="446" t="s">
        <v>1702</v>
      </c>
      <c r="H304" s="26" t="s">
        <v>1719</v>
      </c>
      <c r="I304" s="26" t="s">
        <v>1675</v>
      </c>
      <c r="J304" s="26" t="s">
        <v>2453</v>
      </c>
    </row>
    <row r="305" s="13" customFormat="1" ht="35" customHeight="1" spans="1:10">
      <c r="A305" s="20" t="s">
        <v>2454</v>
      </c>
      <c r="B305" s="40"/>
      <c r="C305" s="40"/>
      <c r="D305" s="40"/>
      <c r="E305" s="41"/>
      <c r="F305" s="42"/>
      <c r="G305" s="41"/>
      <c r="H305" s="42"/>
      <c r="I305" s="42"/>
      <c r="J305" s="43"/>
    </row>
    <row r="306" s="13" customFormat="1" ht="35" customHeight="1" spans="1:10">
      <c r="A306" s="24" t="s">
        <v>2455</v>
      </c>
      <c r="B306" s="24" t="s">
        <v>2456</v>
      </c>
      <c r="C306" s="20" t="s">
        <v>1669</v>
      </c>
      <c r="D306" s="20" t="s">
        <v>1670</v>
      </c>
      <c r="E306" s="25" t="s">
        <v>2457</v>
      </c>
      <c r="F306" s="26" t="s">
        <v>1683</v>
      </c>
      <c r="G306" s="446" t="s">
        <v>2080</v>
      </c>
      <c r="H306" s="26" t="s">
        <v>2458</v>
      </c>
      <c r="I306" s="26" t="s">
        <v>1675</v>
      </c>
      <c r="J306" s="26" t="s">
        <v>2459</v>
      </c>
    </row>
    <row r="307" s="13" customFormat="1" ht="35" customHeight="1" spans="1:10">
      <c r="A307" s="27"/>
      <c r="B307" s="27"/>
      <c r="C307" s="20" t="s">
        <v>1669</v>
      </c>
      <c r="D307" s="20" t="s">
        <v>1670</v>
      </c>
      <c r="E307" s="25" t="s">
        <v>2460</v>
      </c>
      <c r="F307" s="26" t="s">
        <v>1683</v>
      </c>
      <c r="G307" s="446" t="s">
        <v>2461</v>
      </c>
      <c r="H307" s="26" t="s">
        <v>1685</v>
      </c>
      <c r="I307" s="26" t="s">
        <v>1675</v>
      </c>
      <c r="J307" s="26" t="s">
        <v>2462</v>
      </c>
    </row>
    <row r="308" s="13" customFormat="1" ht="35" customHeight="1" spans="1:10">
      <c r="A308" s="27"/>
      <c r="B308" s="27"/>
      <c r="C308" s="20" t="s">
        <v>1669</v>
      </c>
      <c r="D308" s="20" t="s">
        <v>1670</v>
      </c>
      <c r="E308" s="25" t="s">
        <v>2463</v>
      </c>
      <c r="F308" s="26" t="s">
        <v>1683</v>
      </c>
      <c r="G308" s="446" t="s">
        <v>2464</v>
      </c>
      <c r="H308" s="26" t="s">
        <v>1685</v>
      </c>
      <c r="I308" s="26" t="s">
        <v>1675</v>
      </c>
      <c r="J308" s="26" t="s">
        <v>2465</v>
      </c>
    </row>
    <row r="309" s="13" customFormat="1" ht="67" customHeight="1" spans="1:10">
      <c r="A309" s="27"/>
      <c r="B309" s="27"/>
      <c r="C309" s="20" t="s">
        <v>1669</v>
      </c>
      <c r="D309" s="20" t="s">
        <v>1670</v>
      </c>
      <c r="E309" s="25" t="s">
        <v>2466</v>
      </c>
      <c r="F309" s="26" t="s">
        <v>1683</v>
      </c>
      <c r="G309" s="446" t="s">
        <v>2151</v>
      </c>
      <c r="H309" s="26" t="s">
        <v>1685</v>
      </c>
      <c r="I309" s="26" t="s">
        <v>1675</v>
      </c>
      <c r="J309" s="26" t="s">
        <v>2467</v>
      </c>
    </row>
    <row r="310" s="13" customFormat="1" ht="35" customHeight="1" spans="1:10">
      <c r="A310" s="27"/>
      <c r="B310" s="27"/>
      <c r="C310" s="20" t="s">
        <v>1669</v>
      </c>
      <c r="D310" s="20" t="s">
        <v>1670</v>
      </c>
      <c r="E310" s="25" t="s">
        <v>2468</v>
      </c>
      <c r="F310" s="26" t="s">
        <v>1683</v>
      </c>
      <c r="G310" s="446" t="s">
        <v>2115</v>
      </c>
      <c r="H310" s="26" t="s">
        <v>1680</v>
      </c>
      <c r="I310" s="26" t="s">
        <v>1675</v>
      </c>
      <c r="J310" s="26" t="s">
        <v>2469</v>
      </c>
    </row>
    <row r="311" s="13" customFormat="1" ht="60" customHeight="1" spans="1:10">
      <c r="A311" s="27"/>
      <c r="B311" s="27"/>
      <c r="C311" s="20" t="s">
        <v>1669</v>
      </c>
      <c r="D311" s="20" t="s">
        <v>1670</v>
      </c>
      <c r="E311" s="25" t="s">
        <v>2470</v>
      </c>
      <c r="F311" s="26" t="s">
        <v>1683</v>
      </c>
      <c r="G311" s="446" t="s">
        <v>2471</v>
      </c>
      <c r="H311" s="26" t="s">
        <v>2472</v>
      </c>
      <c r="I311" s="26" t="s">
        <v>1675</v>
      </c>
      <c r="J311" s="26" t="s">
        <v>2473</v>
      </c>
    </row>
    <row r="312" s="13" customFormat="1" ht="60" customHeight="1" spans="1:10">
      <c r="A312" s="27"/>
      <c r="B312" s="27"/>
      <c r="C312" s="20" t="s">
        <v>1669</v>
      </c>
      <c r="D312" s="20" t="s">
        <v>1670</v>
      </c>
      <c r="E312" s="25" t="s">
        <v>2474</v>
      </c>
      <c r="F312" s="26" t="s">
        <v>1683</v>
      </c>
      <c r="G312" s="446" t="s">
        <v>2475</v>
      </c>
      <c r="H312" s="26" t="s">
        <v>2476</v>
      </c>
      <c r="I312" s="26" t="s">
        <v>1675</v>
      </c>
      <c r="J312" s="26" t="s">
        <v>2477</v>
      </c>
    </row>
    <row r="313" s="13" customFormat="1" ht="60" customHeight="1" spans="1:10">
      <c r="A313" s="27"/>
      <c r="B313" s="27"/>
      <c r="C313" s="20" t="s">
        <v>1669</v>
      </c>
      <c r="D313" s="20" t="s">
        <v>1670</v>
      </c>
      <c r="E313" s="25" t="s">
        <v>2478</v>
      </c>
      <c r="F313" s="26" t="s">
        <v>1683</v>
      </c>
      <c r="G313" s="446" t="s">
        <v>2479</v>
      </c>
      <c r="H313" s="26" t="s">
        <v>1699</v>
      </c>
      <c r="I313" s="26" t="s">
        <v>1675</v>
      </c>
      <c r="J313" s="26" t="s">
        <v>2480</v>
      </c>
    </row>
    <row r="314" s="13" customFormat="1" ht="60" customHeight="1" spans="1:10">
      <c r="A314" s="27"/>
      <c r="B314" s="27"/>
      <c r="C314" s="20" t="s">
        <v>1669</v>
      </c>
      <c r="D314" s="20" t="s">
        <v>1730</v>
      </c>
      <c r="E314" s="25" t="s">
        <v>2481</v>
      </c>
      <c r="F314" s="26" t="s">
        <v>1683</v>
      </c>
      <c r="G314" s="446" t="s">
        <v>1684</v>
      </c>
      <c r="H314" s="26" t="s">
        <v>1719</v>
      </c>
      <c r="I314" s="26" t="s">
        <v>1675</v>
      </c>
      <c r="J314" s="26" t="s">
        <v>2482</v>
      </c>
    </row>
    <row r="315" s="13" customFormat="1" ht="34" customHeight="1" spans="1:10">
      <c r="A315" s="27"/>
      <c r="B315" s="27"/>
      <c r="C315" s="20" t="s">
        <v>1669</v>
      </c>
      <c r="D315" s="20" t="s">
        <v>1730</v>
      </c>
      <c r="E315" s="25" t="s">
        <v>2483</v>
      </c>
      <c r="F315" s="26" t="s">
        <v>1678</v>
      </c>
      <c r="G315" s="446" t="s">
        <v>1738</v>
      </c>
      <c r="H315" s="26" t="s">
        <v>1719</v>
      </c>
      <c r="I315" s="26" t="s">
        <v>1675</v>
      </c>
      <c r="J315" s="26" t="s">
        <v>2484</v>
      </c>
    </row>
    <row r="316" s="13" customFormat="1" ht="35" customHeight="1" spans="1:10">
      <c r="A316" s="27"/>
      <c r="B316" s="27"/>
      <c r="C316" s="20" t="s">
        <v>1669</v>
      </c>
      <c r="D316" s="20" t="s">
        <v>1740</v>
      </c>
      <c r="E316" s="25" t="s">
        <v>2485</v>
      </c>
      <c r="F316" s="26" t="s">
        <v>1790</v>
      </c>
      <c r="G316" s="446" t="s">
        <v>1679</v>
      </c>
      <c r="H316" s="26" t="s">
        <v>1705</v>
      </c>
      <c r="I316" s="26" t="s">
        <v>1675</v>
      </c>
      <c r="J316" s="26" t="s">
        <v>2486</v>
      </c>
    </row>
    <row r="317" s="13" customFormat="1" ht="35" customHeight="1" spans="1:10">
      <c r="A317" s="27"/>
      <c r="B317" s="27"/>
      <c r="C317" s="20" t="s">
        <v>1669</v>
      </c>
      <c r="D317" s="20" t="s">
        <v>1740</v>
      </c>
      <c r="E317" s="25" t="s">
        <v>2487</v>
      </c>
      <c r="F317" s="26" t="s">
        <v>1683</v>
      </c>
      <c r="G317" s="446" t="s">
        <v>1684</v>
      </c>
      <c r="H317" s="26" t="s">
        <v>1719</v>
      </c>
      <c r="I317" s="26" t="s">
        <v>1675</v>
      </c>
      <c r="J317" s="26" t="s">
        <v>2488</v>
      </c>
    </row>
    <row r="318" s="13" customFormat="1" ht="35" customHeight="1" spans="1:10">
      <c r="A318" s="27"/>
      <c r="B318" s="27"/>
      <c r="C318" s="20" t="s">
        <v>1669</v>
      </c>
      <c r="D318" s="20" t="s">
        <v>1848</v>
      </c>
      <c r="E318" s="25" t="s">
        <v>1849</v>
      </c>
      <c r="F318" s="26" t="s">
        <v>1683</v>
      </c>
      <c r="G318" s="446" t="s">
        <v>2489</v>
      </c>
      <c r="H318" s="26" t="s">
        <v>2490</v>
      </c>
      <c r="I318" s="26" t="s">
        <v>1675</v>
      </c>
      <c r="J318" s="26" t="s">
        <v>2469</v>
      </c>
    </row>
    <row r="319" s="13" customFormat="1" ht="35" customHeight="1" spans="1:10">
      <c r="A319" s="27"/>
      <c r="B319" s="27"/>
      <c r="C319" s="20" t="s">
        <v>1746</v>
      </c>
      <c r="D319" s="20" t="s">
        <v>2049</v>
      </c>
      <c r="E319" s="25" t="s">
        <v>2491</v>
      </c>
      <c r="F319" s="26" t="s">
        <v>1683</v>
      </c>
      <c r="G319" s="446" t="s">
        <v>1684</v>
      </c>
      <c r="H319" s="26" t="s">
        <v>1719</v>
      </c>
      <c r="I319" s="26" t="s">
        <v>1675</v>
      </c>
      <c r="J319" s="26" t="s">
        <v>2492</v>
      </c>
    </row>
    <row r="320" s="13" customFormat="1" ht="35" customHeight="1" spans="1:10">
      <c r="A320" s="27"/>
      <c r="B320" s="27"/>
      <c r="C320" s="20" t="s">
        <v>1746</v>
      </c>
      <c r="D320" s="20" t="s">
        <v>2049</v>
      </c>
      <c r="E320" s="25" t="s">
        <v>2493</v>
      </c>
      <c r="F320" s="26" t="s">
        <v>1678</v>
      </c>
      <c r="G320" s="446" t="s">
        <v>1738</v>
      </c>
      <c r="H320" s="26" t="s">
        <v>1719</v>
      </c>
      <c r="I320" s="26" t="s">
        <v>1675</v>
      </c>
      <c r="J320" s="26" t="s">
        <v>2494</v>
      </c>
    </row>
    <row r="321" s="13" customFormat="1" ht="35" customHeight="1" spans="1:10">
      <c r="A321" s="27"/>
      <c r="B321" s="27"/>
      <c r="C321" s="20" t="s">
        <v>1746</v>
      </c>
      <c r="D321" s="20" t="s">
        <v>2049</v>
      </c>
      <c r="E321" s="25" t="s">
        <v>2495</v>
      </c>
      <c r="F321" s="26" t="s">
        <v>1683</v>
      </c>
      <c r="G321" s="446" t="s">
        <v>2496</v>
      </c>
      <c r="H321" s="26" t="s">
        <v>1719</v>
      </c>
      <c r="I321" s="26" t="s">
        <v>1675</v>
      </c>
      <c r="J321" s="26" t="s">
        <v>2497</v>
      </c>
    </row>
    <row r="322" s="13" customFormat="1" ht="35" customHeight="1" spans="1:10">
      <c r="A322" s="27"/>
      <c r="B322" s="27"/>
      <c r="C322" s="20" t="s">
        <v>1746</v>
      </c>
      <c r="D322" s="20" t="s">
        <v>1859</v>
      </c>
      <c r="E322" s="25" t="s">
        <v>2498</v>
      </c>
      <c r="F322" s="26" t="s">
        <v>1678</v>
      </c>
      <c r="G322" s="446" t="s">
        <v>2115</v>
      </c>
      <c r="H322" s="26" t="s">
        <v>1705</v>
      </c>
      <c r="I322" s="26" t="s">
        <v>1675</v>
      </c>
      <c r="J322" s="26" t="s">
        <v>2499</v>
      </c>
    </row>
    <row r="323" s="13" customFormat="1" ht="35" customHeight="1" spans="1:10">
      <c r="A323" s="27"/>
      <c r="B323" s="27"/>
      <c r="C323" s="20" t="s">
        <v>1746</v>
      </c>
      <c r="D323" s="20" t="s">
        <v>1859</v>
      </c>
      <c r="E323" s="25" t="s">
        <v>2500</v>
      </c>
      <c r="F323" s="26" t="s">
        <v>1683</v>
      </c>
      <c r="G323" s="446" t="s">
        <v>2501</v>
      </c>
      <c r="H323" s="26" t="s">
        <v>1752</v>
      </c>
      <c r="I323" s="26" t="s">
        <v>1753</v>
      </c>
      <c r="J323" s="26" t="s">
        <v>2502</v>
      </c>
    </row>
    <row r="324" s="13" customFormat="1" ht="35" customHeight="1" spans="1:10">
      <c r="A324" s="29"/>
      <c r="B324" s="29"/>
      <c r="C324" s="20" t="s">
        <v>1755</v>
      </c>
      <c r="D324" s="20" t="s">
        <v>1756</v>
      </c>
      <c r="E324" s="25" t="s">
        <v>2503</v>
      </c>
      <c r="F324" s="26" t="s">
        <v>1678</v>
      </c>
      <c r="G324" s="446" t="s">
        <v>1878</v>
      </c>
      <c r="H324" s="26" t="s">
        <v>1719</v>
      </c>
      <c r="I324" s="26" t="s">
        <v>1753</v>
      </c>
      <c r="J324" s="26" t="s">
        <v>2504</v>
      </c>
    </row>
    <row r="325" s="13" customFormat="1" ht="35" customHeight="1" spans="1:10">
      <c r="A325" s="20" t="s">
        <v>2505</v>
      </c>
      <c r="B325" s="40"/>
      <c r="C325" s="40"/>
      <c r="D325" s="40"/>
      <c r="E325" s="41"/>
      <c r="F325" s="42"/>
      <c r="G325" s="41"/>
      <c r="H325" s="42"/>
      <c r="I325" s="42"/>
      <c r="J325" s="43"/>
    </row>
    <row r="326" s="11" customFormat="1" ht="28.5" spans="1:10">
      <c r="A326" s="24" t="s">
        <v>2506</v>
      </c>
      <c r="B326" s="24" t="s">
        <v>2507</v>
      </c>
      <c r="C326" s="20" t="s">
        <v>1669</v>
      </c>
      <c r="D326" s="20" t="s">
        <v>1670</v>
      </c>
      <c r="E326" s="25" t="s">
        <v>2508</v>
      </c>
      <c r="F326" s="28" t="s">
        <v>1678</v>
      </c>
      <c r="G326" s="447" t="s">
        <v>2509</v>
      </c>
      <c r="H326" s="28" t="s">
        <v>2510</v>
      </c>
      <c r="I326" s="28" t="s">
        <v>1675</v>
      </c>
      <c r="J326" s="28" t="s">
        <v>2511</v>
      </c>
    </row>
    <row r="327" s="11" customFormat="1" ht="29" customHeight="1" spans="1:10">
      <c r="A327" s="27"/>
      <c r="B327" s="27"/>
      <c r="C327" s="20" t="s">
        <v>1669</v>
      </c>
      <c r="D327" s="20" t="s">
        <v>1670</v>
      </c>
      <c r="E327" s="25" t="s">
        <v>2512</v>
      </c>
      <c r="F327" s="28" t="s">
        <v>1678</v>
      </c>
      <c r="G327" s="447" t="s">
        <v>1976</v>
      </c>
      <c r="H327" s="28" t="s">
        <v>2510</v>
      </c>
      <c r="I327" s="28" t="s">
        <v>1675</v>
      </c>
      <c r="J327" s="28" t="s">
        <v>2513</v>
      </c>
    </row>
    <row r="328" s="11" customFormat="1" ht="56" customHeight="1" spans="1:10">
      <c r="A328" s="27"/>
      <c r="B328" s="27"/>
      <c r="C328" s="20" t="s">
        <v>1669</v>
      </c>
      <c r="D328" s="20" t="s">
        <v>1670</v>
      </c>
      <c r="E328" s="25" t="s">
        <v>2514</v>
      </c>
      <c r="F328" s="28" t="s">
        <v>1678</v>
      </c>
      <c r="G328" s="447" t="s">
        <v>1684</v>
      </c>
      <c r="H328" s="28" t="s">
        <v>2510</v>
      </c>
      <c r="I328" s="28" t="s">
        <v>1675</v>
      </c>
      <c r="J328" s="28" t="s">
        <v>2515</v>
      </c>
    </row>
    <row r="329" s="11" customFormat="1" ht="36" customHeight="1" spans="1:10">
      <c r="A329" s="27"/>
      <c r="B329" s="27"/>
      <c r="C329" s="20" t="s">
        <v>1669</v>
      </c>
      <c r="D329" s="20" t="s">
        <v>1730</v>
      </c>
      <c r="E329" s="25" t="s">
        <v>2516</v>
      </c>
      <c r="F329" s="26" t="s">
        <v>1678</v>
      </c>
      <c r="G329" s="446" t="s">
        <v>1933</v>
      </c>
      <c r="H329" s="26" t="s">
        <v>1719</v>
      </c>
      <c r="I329" s="26" t="s">
        <v>1675</v>
      </c>
      <c r="J329" s="26" t="s">
        <v>2517</v>
      </c>
    </row>
    <row r="330" s="11" customFormat="1" ht="27" customHeight="1" spans="1:10">
      <c r="A330" s="27"/>
      <c r="B330" s="27"/>
      <c r="C330" s="20" t="s">
        <v>1669</v>
      </c>
      <c r="D330" s="20" t="s">
        <v>1730</v>
      </c>
      <c r="E330" s="25" t="s">
        <v>2518</v>
      </c>
      <c r="F330" s="26" t="s">
        <v>1678</v>
      </c>
      <c r="G330" s="446" t="s">
        <v>1702</v>
      </c>
      <c r="H330" s="26" t="s">
        <v>1719</v>
      </c>
      <c r="I330" s="26" t="s">
        <v>1675</v>
      </c>
      <c r="J330" s="26" t="s">
        <v>2519</v>
      </c>
    </row>
    <row r="331" s="11" customFormat="1" ht="59" customHeight="1" spans="1:10">
      <c r="A331" s="27"/>
      <c r="B331" s="27"/>
      <c r="C331" s="20" t="s">
        <v>1669</v>
      </c>
      <c r="D331" s="20" t="s">
        <v>1740</v>
      </c>
      <c r="E331" s="25" t="s">
        <v>2520</v>
      </c>
      <c r="F331" s="26" t="s">
        <v>1683</v>
      </c>
      <c r="G331" s="446" t="s">
        <v>1878</v>
      </c>
      <c r="H331" s="26" t="s">
        <v>1719</v>
      </c>
      <c r="I331" s="26" t="s">
        <v>1675</v>
      </c>
      <c r="J331" s="26" t="s">
        <v>2521</v>
      </c>
    </row>
    <row r="332" s="11" customFormat="1" ht="38" customHeight="1" spans="1:10">
      <c r="A332" s="27"/>
      <c r="B332" s="27"/>
      <c r="C332" s="20" t="s">
        <v>1746</v>
      </c>
      <c r="D332" s="20" t="s">
        <v>1747</v>
      </c>
      <c r="E332" s="25" t="s">
        <v>2522</v>
      </c>
      <c r="F332" s="26" t="s">
        <v>1683</v>
      </c>
      <c r="G332" s="446" t="s">
        <v>2523</v>
      </c>
      <c r="H332" s="26" t="s">
        <v>2524</v>
      </c>
      <c r="I332" s="26" t="s">
        <v>1753</v>
      </c>
      <c r="J332" s="26" t="s">
        <v>2517</v>
      </c>
    </row>
    <row r="333" s="11" customFormat="1" ht="30" customHeight="1" spans="1:10">
      <c r="A333" s="29"/>
      <c r="B333" s="29"/>
      <c r="C333" s="20" t="s">
        <v>1755</v>
      </c>
      <c r="D333" s="20" t="s">
        <v>1756</v>
      </c>
      <c r="E333" s="25" t="s">
        <v>2525</v>
      </c>
      <c r="F333" s="26" t="s">
        <v>1678</v>
      </c>
      <c r="G333" s="446" t="s">
        <v>1933</v>
      </c>
      <c r="H333" s="26" t="s">
        <v>1719</v>
      </c>
      <c r="I333" s="26" t="s">
        <v>1753</v>
      </c>
      <c r="J333" s="26" t="s">
        <v>2526</v>
      </c>
    </row>
    <row r="334" s="11" customFormat="1" ht="30" customHeight="1" spans="1:10">
      <c r="A334" s="20" t="s">
        <v>2527</v>
      </c>
      <c r="B334" s="40"/>
      <c r="C334" s="40"/>
      <c r="D334" s="40"/>
      <c r="E334" s="41"/>
      <c r="F334" s="42"/>
      <c r="G334" s="41"/>
      <c r="H334" s="42"/>
      <c r="I334" s="42"/>
      <c r="J334" s="43"/>
    </row>
    <row r="335" s="11" customFormat="1" ht="26" customHeight="1" spans="1:10">
      <c r="A335" s="24" t="s">
        <v>2528</v>
      </c>
      <c r="B335" s="24" t="s">
        <v>2529</v>
      </c>
      <c r="C335" s="20" t="s">
        <v>1669</v>
      </c>
      <c r="D335" s="20" t="s">
        <v>1670</v>
      </c>
      <c r="E335" s="25" t="s">
        <v>2530</v>
      </c>
      <c r="F335" s="26" t="s">
        <v>1683</v>
      </c>
      <c r="G335" s="446" t="s">
        <v>2531</v>
      </c>
      <c r="H335" s="26" t="s">
        <v>1699</v>
      </c>
      <c r="I335" s="26" t="s">
        <v>1675</v>
      </c>
      <c r="J335" s="26" t="s">
        <v>2532</v>
      </c>
    </row>
    <row r="336" s="11" customFormat="1" ht="24" customHeight="1" spans="1:10">
      <c r="A336" s="27"/>
      <c r="B336" s="27"/>
      <c r="C336" s="20" t="s">
        <v>1669</v>
      </c>
      <c r="D336" s="20" t="s">
        <v>1730</v>
      </c>
      <c r="E336" s="25" t="s">
        <v>2533</v>
      </c>
      <c r="F336" s="26" t="s">
        <v>1683</v>
      </c>
      <c r="G336" s="446" t="s">
        <v>1684</v>
      </c>
      <c r="H336" s="26" t="s">
        <v>1719</v>
      </c>
      <c r="I336" s="26" t="s">
        <v>1675</v>
      </c>
      <c r="J336" s="26" t="s">
        <v>2534</v>
      </c>
    </row>
    <row r="337" s="11" customFormat="1" ht="24" customHeight="1" spans="1:10">
      <c r="A337" s="27"/>
      <c r="B337" s="27"/>
      <c r="C337" s="20" t="s">
        <v>1669</v>
      </c>
      <c r="D337" s="20" t="s">
        <v>1740</v>
      </c>
      <c r="E337" s="25" t="s">
        <v>2535</v>
      </c>
      <c r="F337" s="26" t="s">
        <v>1683</v>
      </c>
      <c r="G337" s="446" t="s">
        <v>1679</v>
      </c>
      <c r="H337" s="26" t="s">
        <v>1705</v>
      </c>
      <c r="I337" s="26" t="s">
        <v>1675</v>
      </c>
      <c r="J337" s="26" t="s">
        <v>2536</v>
      </c>
    </row>
    <row r="338" s="11" customFormat="1" ht="31" customHeight="1" spans="1:10">
      <c r="A338" s="27"/>
      <c r="B338" s="27"/>
      <c r="C338" s="20" t="s">
        <v>1746</v>
      </c>
      <c r="D338" s="20" t="s">
        <v>1747</v>
      </c>
      <c r="E338" s="25" t="s">
        <v>2537</v>
      </c>
      <c r="F338" s="28" t="s">
        <v>1683</v>
      </c>
      <c r="G338" s="447" t="s">
        <v>2496</v>
      </c>
      <c r="H338" s="28" t="s">
        <v>1691</v>
      </c>
      <c r="I338" s="28" t="s">
        <v>1675</v>
      </c>
      <c r="J338" s="28" t="s">
        <v>2538</v>
      </c>
    </row>
    <row r="339" s="11" customFormat="1" ht="30" customHeight="1" spans="1:10">
      <c r="A339" s="27"/>
      <c r="B339" s="27"/>
      <c r="C339" s="20" t="s">
        <v>1746</v>
      </c>
      <c r="D339" s="20" t="s">
        <v>1859</v>
      </c>
      <c r="E339" s="25" t="s">
        <v>2539</v>
      </c>
      <c r="F339" s="26" t="s">
        <v>1683</v>
      </c>
      <c r="G339" s="446" t="s">
        <v>1684</v>
      </c>
      <c r="H339" s="26" t="s">
        <v>1719</v>
      </c>
      <c r="I339" s="26" t="s">
        <v>1675</v>
      </c>
      <c r="J339" s="26" t="s">
        <v>2540</v>
      </c>
    </row>
    <row r="340" s="11" customFormat="1" ht="35" customHeight="1" spans="1:10">
      <c r="A340" s="27"/>
      <c r="B340" s="27"/>
      <c r="C340" s="20" t="s">
        <v>1755</v>
      </c>
      <c r="D340" s="20" t="s">
        <v>1756</v>
      </c>
      <c r="E340" s="25" t="s">
        <v>2541</v>
      </c>
      <c r="F340" s="26" t="s">
        <v>1678</v>
      </c>
      <c r="G340" s="446" t="s">
        <v>1878</v>
      </c>
      <c r="H340" s="26" t="s">
        <v>1719</v>
      </c>
      <c r="I340" s="26" t="s">
        <v>1753</v>
      </c>
      <c r="J340" s="26" t="s">
        <v>2542</v>
      </c>
    </row>
    <row r="341" s="11" customFormat="1" ht="35" customHeight="1" spans="1:10">
      <c r="A341" s="29"/>
      <c r="B341" s="29"/>
      <c r="C341" s="20" t="s">
        <v>1755</v>
      </c>
      <c r="D341" s="20" t="s">
        <v>1756</v>
      </c>
      <c r="E341" s="25" t="s">
        <v>2543</v>
      </c>
      <c r="F341" s="26" t="s">
        <v>1678</v>
      </c>
      <c r="G341" s="446" t="s">
        <v>1702</v>
      </c>
      <c r="H341" s="26" t="s">
        <v>1719</v>
      </c>
      <c r="I341" s="26" t="s">
        <v>1753</v>
      </c>
      <c r="J341" s="26" t="s">
        <v>2544</v>
      </c>
    </row>
    <row r="342" s="11" customFormat="1" ht="33" customHeight="1" spans="1:10">
      <c r="A342" s="24" t="s">
        <v>2545</v>
      </c>
      <c r="B342" s="24" t="s">
        <v>2546</v>
      </c>
      <c r="C342" s="20" t="s">
        <v>1669</v>
      </c>
      <c r="D342" s="20" t="s">
        <v>1670</v>
      </c>
      <c r="E342" s="25" t="s">
        <v>2547</v>
      </c>
      <c r="F342" s="26" t="s">
        <v>1683</v>
      </c>
      <c r="G342" s="446" t="s">
        <v>2260</v>
      </c>
      <c r="H342" s="26" t="s">
        <v>2548</v>
      </c>
      <c r="I342" s="26" t="s">
        <v>1675</v>
      </c>
      <c r="J342" s="26" t="s">
        <v>2549</v>
      </c>
    </row>
    <row r="343" s="11" customFormat="1" ht="21" customHeight="1" spans="1:10">
      <c r="A343" s="27"/>
      <c r="B343" s="27"/>
      <c r="C343" s="20" t="s">
        <v>1669</v>
      </c>
      <c r="D343" s="20" t="s">
        <v>1730</v>
      </c>
      <c r="E343" s="25" t="s">
        <v>2550</v>
      </c>
      <c r="F343" s="26" t="s">
        <v>1683</v>
      </c>
      <c r="G343" s="446" t="s">
        <v>2551</v>
      </c>
      <c r="H343" s="26" t="s">
        <v>2552</v>
      </c>
      <c r="I343" s="26" t="s">
        <v>1675</v>
      </c>
      <c r="J343" s="26" t="s">
        <v>2553</v>
      </c>
    </row>
    <row r="344" s="11" customFormat="1" ht="30" customHeight="1" spans="1:10">
      <c r="A344" s="27"/>
      <c r="B344" s="27"/>
      <c r="C344" s="20" t="s">
        <v>1669</v>
      </c>
      <c r="D344" s="20" t="s">
        <v>1730</v>
      </c>
      <c r="E344" s="25" t="s">
        <v>2554</v>
      </c>
      <c r="F344" s="26" t="s">
        <v>1683</v>
      </c>
      <c r="G344" s="446" t="s">
        <v>1702</v>
      </c>
      <c r="H344" s="26" t="s">
        <v>2552</v>
      </c>
      <c r="I344" s="26" t="s">
        <v>1675</v>
      </c>
      <c r="J344" s="26" t="s">
        <v>2553</v>
      </c>
    </row>
    <row r="345" s="11" customFormat="1" ht="22" customHeight="1" spans="1:10">
      <c r="A345" s="27"/>
      <c r="B345" s="27"/>
      <c r="C345" s="20" t="s">
        <v>1669</v>
      </c>
      <c r="D345" s="20" t="s">
        <v>1730</v>
      </c>
      <c r="E345" s="25" t="s">
        <v>2555</v>
      </c>
      <c r="F345" s="26" t="s">
        <v>1683</v>
      </c>
      <c r="G345" s="446" t="s">
        <v>1933</v>
      </c>
      <c r="H345" s="26" t="s">
        <v>2552</v>
      </c>
      <c r="I345" s="26" t="s">
        <v>1675</v>
      </c>
      <c r="J345" s="26" t="s">
        <v>2553</v>
      </c>
    </row>
    <row r="346" s="11" customFormat="1" ht="24" customHeight="1" spans="1:10">
      <c r="A346" s="27"/>
      <c r="B346" s="27"/>
      <c r="C346" s="20" t="s">
        <v>1669</v>
      </c>
      <c r="D346" s="20" t="s">
        <v>1740</v>
      </c>
      <c r="E346" s="25" t="s">
        <v>2556</v>
      </c>
      <c r="F346" s="26" t="s">
        <v>1683</v>
      </c>
      <c r="G346" s="446" t="s">
        <v>1684</v>
      </c>
      <c r="H346" s="26" t="s">
        <v>1719</v>
      </c>
      <c r="I346" s="26" t="s">
        <v>1675</v>
      </c>
      <c r="J346" s="26" t="s">
        <v>2557</v>
      </c>
    </row>
    <row r="347" s="11" customFormat="1" ht="21" customHeight="1" spans="1:10">
      <c r="A347" s="27"/>
      <c r="B347" s="27"/>
      <c r="C347" s="20" t="s">
        <v>1669</v>
      </c>
      <c r="D347" s="20" t="s">
        <v>1848</v>
      </c>
      <c r="E347" s="20" t="s">
        <v>2558</v>
      </c>
      <c r="F347" s="20" t="s">
        <v>1790</v>
      </c>
      <c r="G347" s="20" t="s">
        <v>2559</v>
      </c>
      <c r="H347" s="20" t="s">
        <v>1851</v>
      </c>
      <c r="I347" s="20" t="s">
        <v>1675</v>
      </c>
      <c r="J347" s="31" t="s">
        <v>2560</v>
      </c>
    </row>
    <row r="348" s="11" customFormat="1" ht="27" spans="1:10">
      <c r="A348" s="27"/>
      <c r="B348" s="27"/>
      <c r="C348" s="20" t="s">
        <v>1746</v>
      </c>
      <c r="D348" s="20" t="s">
        <v>1747</v>
      </c>
      <c r="E348" s="25" t="s">
        <v>2561</v>
      </c>
      <c r="F348" s="26" t="s">
        <v>1683</v>
      </c>
      <c r="G348" s="446" t="s">
        <v>2562</v>
      </c>
      <c r="H348" s="26" t="s">
        <v>1752</v>
      </c>
      <c r="I348" s="26" t="s">
        <v>1753</v>
      </c>
      <c r="J348" s="26" t="s">
        <v>2563</v>
      </c>
    </row>
    <row r="349" s="11" customFormat="1" ht="29" customHeight="1" spans="1:10">
      <c r="A349" s="27"/>
      <c r="B349" s="27"/>
      <c r="C349" s="20" t="s">
        <v>1755</v>
      </c>
      <c r="D349" s="20" t="s">
        <v>1756</v>
      </c>
      <c r="E349" s="25" t="s">
        <v>2564</v>
      </c>
      <c r="F349" s="26" t="s">
        <v>1678</v>
      </c>
      <c r="G349" s="446" t="s">
        <v>1702</v>
      </c>
      <c r="H349" s="26" t="s">
        <v>1719</v>
      </c>
      <c r="I349" s="26" t="s">
        <v>1753</v>
      </c>
      <c r="J349" s="26" t="s">
        <v>2565</v>
      </c>
    </row>
    <row r="350" s="11" customFormat="1" ht="25" customHeight="1" spans="1:10">
      <c r="A350" s="29"/>
      <c r="B350" s="29"/>
      <c r="C350" s="20" t="s">
        <v>1755</v>
      </c>
      <c r="D350" s="20" t="s">
        <v>1756</v>
      </c>
      <c r="E350" s="25" t="s">
        <v>2541</v>
      </c>
      <c r="F350" s="26" t="s">
        <v>1678</v>
      </c>
      <c r="G350" s="446" t="s">
        <v>1702</v>
      </c>
      <c r="H350" s="26" t="s">
        <v>1719</v>
      </c>
      <c r="I350" s="26" t="s">
        <v>1753</v>
      </c>
      <c r="J350" s="26" t="s">
        <v>2565</v>
      </c>
    </row>
    <row r="351" s="11" customFormat="1" ht="14.25" spans="1:10">
      <c r="A351" s="20" t="s">
        <v>2566</v>
      </c>
      <c r="B351" s="40"/>
      <c r="C351" s="40"/>
      <c r="D351" s="40"/>
      <c r="E351" s="41"/>
      <c r="F351" s="42"/>
      <c r="G351" s="41"/>
      <c r="H351" s="42"/>
      <c r="I351" s="42"/>
      <c r="J351" s="43"/>
    </row>
    <row r="352" s="11" customFormat="1" ht="14.25" spans="1:10">
      <c r="A352" s="24" t="s">
        <v>2567</v>
      </c>
      <c r="B352" s="24" t="s">
        <v>2568</v>
      </c>
      <c r="C352" s="20" t="s">
        <v>1669</v>
      </c>
      <c r="D352" s="20" t="s">
        <v>1670</v>
      </c>
      <c r="E352" s="25" t="s">
        <v>2569</v>
      </c>
      <c r="F352" s="28" t="s">
        <v>1683</v>
      </c>
      <c r="G352" s="447" t="s">
        <v>2570</v>
      </c>
      <c r="H352" s="28" t="s">
        <v>1699</v>
      </c>
      <c r="I352" s="28" t="s">
        <v>1675</v>
      </c>
      <c r="J352" s="28" t="s">
        <v>2571</v>
      </c>
    </row>
    <row r="353" s="11" customFormat="1" ht="42.75" spans="1:10">
      <c r="A353" s="44"/>
      <c r="B353" s="44"/>
      <c r="C353" s="20" t="s">
        <v>1669</v>
      </c>
      <c r="D353" s="20" t="s">
        <v>1670</v>
      </c>
      <c r="E353" s="25" t="s">
        <v>2572</v>
      </c>
      <c r="F353" s="28" t="s">
        <v>1683</v>
      </c>
      <c r="G353" s="447" t="s">
        <v>2573</v>
      </c>
      <c r="H353" s="28" t="s">
        <v>1699</v>
      </c>
      <c r="I353" s="28" t="s">
        <v>1675</v>
      </c>
      <c r="J353" s="28" t="s">
        <v>2574</v>
      </c>
    </row>
    <row r="354" s="11" customFormat="1" ht="14.25" spans="1:10">
      <c r="A354" s="44"/>
      <c r="B354" s="44"/>
      <c r="C354" s="20" t="s">
        <v>1669</v>
      </c>
      <c r="D354" s="20" t="s">
        <v>1730</v>
      </c>
      <c r="E354" s="25" t="s">
        <v>2575</v>
      </c>
      <c r="F354" s="28" t="s">
        <v>1683</v>
      </c>
      <c r="G354" s="447" t="s">
        <v>2426</v>
      </c>
      <c r="H354" s="28" t="s">
        <v>1719</v>
      </c>
      <c r="I354" s="28" t="s">
        <v>1675</v>
      </c>
      <c r="J354" s="28" t="s">
        <v>2576</v>
      </c>
    </row>
    <row r="355" s="11" customFormat="1" ht="14.25" spans="1:10">
      <c r="A355" s="44"/>
      <c r="B355" s="44"/>
      <c r="C355" s="20" t="s">
        <v>1669</v>
      </c>
      <c r="D355" s="20" t="s">
        <v>1730</v>
      </c>
      <c r="E355" s="25" t="s">
        <v>2577</v>
      </c>
      <c r="F355" s="28" t="s">
        <v>1683</v>
      </c>
      <c r="G355" s="447" t="s">
        <v>2429</v>
      </c>
      <c r="H355" s="28" t="s">
        <v>1719</v>
      </c>
      <c r="I355" s="28" t="s">
        <v>1675</v>
      </c>
      <c r="J355" s="28" t="s">
        <v>2578</v>
      </c>
    </row>
    <row r="356" s="11" customFormat="1" ht="14.25" spans="1:10">
      <c r="A356" s="44"/>
      <c r="B356" s="44"/>
      <c r="C356" s="20" t="s">
        <v>1669</v>
      </c>
      <c r="D356" s="20" t="s">
        <v>1740</v>
      </c>
      <c r="E356" s="25" t="s">
        <v>2579</v>
      </c>
      <c r="F356" s="28" t="s">
        <v>1683</v>
      </c>
      <c r="G356" s="447" t="s">
        <v>2426</v>
      </c>
      <c r="H356" s="28" t="s">
        <v>1719</v>
      </c>
      <c r="I356" s="28" t="s">
        <v>1675</v>
      </c>
      <c r="J356" s="28" t="s">
        <v>2580</v>
      </c>
    </row>
    <row r="357" s="11" customFormat="1" ht="57" spans="1:10">
      <c r="A357" s="44"/>
      <c r="B357" s="44"/>
      <c r="C357" s="20" t="s">
        <v>1746</v>
      </c>
      <c r="D357" s="20" t="s">
        <v>1747</v>
      </c>
      <c r="E357" s="25" t="s">
        <v>2581</v>
      </c>
      <c r="F357" s="28" t="s">
        <v>1683</v>
      </c>
      <c r="G357" s="447" t="s">
        <v>2582</v>
      </c>
      <c r="H357" s="28" t="s">
        <v>1752</v>
      </c>
      <c r="I357" s="28" t="s">
        <v>1753</v>
      </c>
      <c r="J357" s="28" t="s">
        <v>2583</v>
      </c>
    </row>
    <row r="358" s="11" customFormat="1" ht="28.5" spans="1:10">
      <c r="A358" s="45"/>
      <c r="B358" s="45"/>
      <c r="C358" s="20" t="s">
        <v>1755</v>
      </c>
      <c r="D358" s="20" t="s">
        <v>1756</v>
      </c>
      <c r="E358" s="25" t="s">
        <v>2584</v>
      </c>
      <c r="F358" s="28" t="s">
        <v>1678</v>
      </c>
      <c r="G358" s="447" t="s">
        <v>2429</v>
      </c>
      <c r="H358" s="28" t="s">
        <v>1719</v>
      </c>
      <c r="I358" s="28" t="s">
        <v>1753</v>
      </c>
      <c r="J358" s="28" t="s">
        <v>2585</v>
      </c>
    </row>
    <row r="359" s="11" customFormat="1" ht="30" customHeight="1" spans="1:10">
      <c r="A359" s="44" t="s">
        <v>2586</v>
      </c>
      <c r="B359" s="44"/>
      <c r="C359" s="20"/>
      <c r="D359" s="20"/>
      <c r="E359" s="25"/>
      <c r="F359" s="28"/>
      <c r="G359" s="28"/>
      <c r="H359" s="28"/>
      <c r="I359" s="28"/>
      <c r="J359" s="28"/>
    </row>
    <row r="360" s="11" customFormat="1" ht="14.25" spans="1:10">
      <c r="A360" s="24" t="s">
        <v>2587</v>
      </c>
      <c r="B360" s="24" t="s">
        <v>2588</v>
      </c>
      <c r="C360" s="20" t="s">
        <v>1669</v>
      </c>
      <c r="D360" s="20" t="s">
        <v>1670</v>
      </c>
      <c r="E360" s="25" t="s">
        <v>2589</v>
      </c>
      <c r="F360" s="26" t="s">
        <v>1678</v>
      </c>
      <c r="G360" s="446" t="s">
        <v>2590</v>
      </c>
      <c r="H360" s="26" t="s">
        <v>1719</v>
      </c>
      <c r="I360" s="26" t="s">
        <v>1675</v>
      </c>
      <c r="J360" s="26" t="s">
        <v>2591</v>
      </c>
    </row>
    <row r="361" s="11" customFormat="1" ht="14.25" spans="1:10">
      <c r="A361" s="27"/>
      <c r="B361" s="27"/>
      <c r="C361" s="20" t="s">
        <v>1669</v>
      </c>
      <c r="D361" s="20" t="s">
        <v>1670</v>
      </c>
      <c r="E361" s="25" t="s">
        <v>2592</v>
      </c>
      <c r="F361" s="26" t="s">
        <v>1678</v>
      </c>
      <c r="G361" s="446" t="s">
        <v>2593</v>
      </c>
      <c r="H361" s="26" t="s">
        <v>1685</v>
      </c>
      <c r="I361" s="26" t="s">
        <v>1675</v>
      </c>
      <c r="J361" s="26" t="s">
        <v>2591</v>
      </c>
    </row>
    <row r="362" s="11" customFormat="1" ht="14.25" spans="1:10">
      <c r="A362" s="27"/>
      <c r="B362" s="27"/>
      <c r="C362" s="20" t="s">
        <v>1669</v>
      </c>
      <c r="D362" s="20" t="s">
        <v>1670</v>
      </c>
      <c r="E362" s="25" t="s">
        <v>2594</v>
      </c>
      <c r="F362" s="26" t="s">
        <v>1678</v>
      </c>
      <c r="G362" s="446" t="s">
        <v>1835</v>
      </c>
      <c r="H362" s="26" t="s">
        <v>1868</v>
      </c>
      <c r="I362" s="26" t="s">
        <v>1675</v>
      </c>
      <c r="J362" s="26" t="s">
        <v>2591</v>
      </c>
    </row>
    <row r="363" s="11" customFormat="1" ht="14.25" spans="1:10">
      <c r="A363" s="27"/>
      <c r="B363" s="27"/>
      <c r="C363" s="20" t="s">
        <v>1669</v>
      </c>
      <c r="D363" s="20" t="s">
        <v>1670</v>
      </c>
      <c r="E363" s="25" t="s">
        <v>2595</v>
      </c>
      <c r="F363" s="26" t="s">
        <v>1678</v>
      </c>
      <c r="G363" s="446" t="s">
        <v>2596</v>
      </c>
      <c r="H363" s="26" t="s">
        <v>1685</v>
      </c>
      <c r="I363" s="26" t="s">
        <v>1675</v>
      </c>
      <c r="J363" s="26" t="s">
        <v>2591</v>
      </c>
    </row>
    <row r="364" s="11" customFormat="1" ht="14.25" spans="1:10">
      <c r="A364" s="27"/>
      <c r="B364" s="27"/>
      <c r="C364" s="20" t="s">
        <v>1669</v>
      </c>
      <c r="D364" s="20" t="s">
        <v>1670</v>
      </c>
      <c r="E364" s="25" t="s">
        <v>2597</v>
      </c>
      <c r="F364" s="26" t="s">
        <v>1678</v>
      </c>
      <c r="G364" s="446" t="s">
        <v>2598</v>
      </c>
      <c r="H364" s="26" t="s">
        <v>1719</v>
      </c>
      <c r="I364" s="26" t="s">
        <v>1675</v>
      </c>
      <c r="J364" s="26" t="s">
        <v>2591</v>
      </c>
    </row>
    <row r="365" s="11" customFormat="1" ht="27" spans="1:10">
      <c r="A365" s="27"/>
      <c r="B365" s="27"/>
      <c r="C365" s="20" t="s">
        <v>1669</v>
      </c>
      <c r="D365" s="20" t="s">
        <v>1670</v>
      </c>
      <c r="E365" s="25" t="s">
        <v>2599</v>
      </c>
      <c r="F365" s="26" t="s">
        <v>1678</v>
      </c>
      <c r="G365" s="446" t="s">
        <v>2598</v>
      </c>
      <c r="H365" s="26" t="s">
        <v>1719</v>
      </c>
      <c r="I365" s="26" t="s">
        <v>1675</v>
      </c>
      <c r="J365" s="26" t="s">
        <v>2591</v>
      </c>
    </row>
    <row r="366" s="11" customFormat="1" ht="27" spans="1:10">
      <c r="A366" s="27"/>
      <c r="B366" s="27"/>
      <c r="C366" s="20" t="s">
        <v>1746</v>
      </c>
      <c r="D366" s="20" t="s">
        <v>1747</v>
      </c>
      <c r="E366" s="25" t="s">
        <v>2600</v>
      </c>
      <c r="F366" s="26" t="s">
        <v>1672</v>
      </c>
      <c r="G366" s="446" t="s">
        <v>2601</v>
      </c>
      <c r="H366" s="28" t="s">
        <v>1752</v>
      </c>
      <c r="I366" s="26" t="s">
        <v>1675</v>
      </c>
      <c r="J366" s="31" t="s">
        <v>2602</v>
      </c>
    </row>
    <row r="367" s="11" customFormat="1" ht="101" customHeight="1" spans="1:10">
      <c r="A367" s="29"/>
      <c r="B367" s="29"/>
      <c r="C367" s="20" t="s">
        <v>1755</v>
      </c>
      <c r="D367" s="20" t="s">
        <v>1756</v>
      </c>
      <c r="E367" s="25" t="s">
        <v>2603</v>
      </c>
      <c r="F367" s="26" t="s">
        <v>1683</v>
      </c>
      <c r="G367" s="446" t="s">
        <v>2604</v>
      </c>
      <c r="H367" s="26" t="s">
        <v>1719</v>
      </c>
      <c r="I367" s="26" t="s">
        <v>1753</v>
      </c>
      <c r="J367" s="26" t="s">
        <v>2591</v>
      </c>
    </row>
    <row r="368" s="11" customFormat="1" ht="28" customHeight="1" spans="1:10">
      <c r="A368" s="20" t="s">
        <v>2605</v>
      </c>
      <c r="B368" s="40"/>
      <c r="C368" s="40"/>
      <c r="D368" s="40"/>
      <c r="E368" s="41"/>
      <c r="F368" s="42"/>
      <c r="G368" s="41"/>
      <c r="H368" s="42"/>
      <c r="I368" s="42"/>
      <c r="J368" s="43"/>
    </row>
    <row r="369" s="11" customFormat="1" ht="14.25" spans="1:10">
      <c r="A369" s="24" t="s">
        <v>2606</v>
      </c>
      <c r="B369" s="24" t="s">
        <v>2607</v>
      </c>
      <c r="C369" s="20" t="s">
        <v>1669</v>
      </c>
      <c r="D369" s="20" t="s">
        <v>1670</v>
      </c>
      <c r="E369" s="25" t="s">
        <v>2608</v>
      </c>
      <c r="F369" s="26" t="s">
        <v>1683</v>
      </c>
      <c r="G369" s="446" t="s">
        <v>2609</v>
      </c>
      <c r="H369" s="26" t="s">
        <v>1699</v>
      </c>
      <c r="I369" s="26" t="s">
        <v>1675</v>
      </c>
      <c r="J369" s="28" t="s">
        <v>2610</v>
      </c>
    </row>
    <row r="370" s="11" customFormat="1" ht="14.25" spans="1:10">
      <c r="A370" s="27"/>
      <c r="B370" s="27"/>
      <c r="C370" s="20" t="s">
        <v>1669</v>
      </c>
      <c r="D370" s="20" t="s">
        <v>1670</v>
      </c>
      <c r="E370" s="25" t="s">
        <v>2611</v>
      </c>
      <c r="F370" s="26" t="s">
        <v>1683</v>
      </c>
      <c r="G370" s="446" t="s">
        <v>2227</v>
      </c>
      <c r="H370" s="26" t="s">
        <v>1699</v>
      </c>
      <c r="I370" s="26" t="s">
        <v>1675</v>
      </c>
      <c r="J370" s="28" t="s">
        <v>2612</v>
      </c>
    </row>
    <row r="371" s="11" customFormat="1" ht="14.25" spans="1:10">
      <c r="A371" s="27"/>
      <c r="B371" s="27"/>
      <c r="C371" s="20" t="s">
        <v>1669</v>
      </c>
      <c r="D371" s="20" t="s">
        <v>1670</v>
      </c>
      <c r="E371" s="25" t="s">
        <v>2613</v>
      </c>
      <c r="F371" s="26" t="s">
        <v>1683</v>
      </c>
      <c r="G371" s="446" t="s">
        <v>2151</v>
      </c>
      <c r="H371" s="26" t="s">
        <v>1699</v>
      </c>
      <c r="I371" s="26" t="s">
        <v>1675</v>
      </c>
      <c r="J371" s="28" t="s">
        <v>2614</v>
      </c>
    </row>
    <row r="372" s="11" customFormat="1" ht="14.25" spans="1:10">
      <c r="A372" s="27"/>
      <c r="B372" s="27"/>
      <c r="C372" s="20" t="s">
        <v>1669</v>
      </c>
      <c r="D372" s="20" t="s">
        <v>1670</v>
      </c>
      <c r="E372" s="25" t="s">
        <v>2615</v>
      </c>
      <c r="F372" s="26" t="s">
        <v>1683</v>
      </c>
      <c r="G372" s="446" t="s">
        <v>1794</v>
      </c>
      <c r="H372" s="26" t="s">
        <v>1699</v>
      </c>
      <c r="I372" s="26" t="s">
        <v>1675</v>
      </c>
      <c r="J372" s="28" t="s">
        <v>2615</v>
      </c>
    </row>
    <row r="373" s="11" customFormat="1" ht="14.25" spans="1:10">
      <c r="A373" s="27"/>
      <c r="B373" s="27"/>
      <c r="C373" s="20" t="s">
        <v>1669</v>
      </c>
      <c r="D373" s="20" t="s">
        <v>1730</v>
      </c>
      <c r="E373" s="25" t="s">
        <v>2616</v>
      </c>
      <c r="F373" s="26" t="s">
        <v>1683</v>
      </c>
      <c r="G373" s="446" t="s">
        <v>1684</v>
      </c>
      <c r="H373" s="26" t="s">
        <v>1719</v>
      </c>
      <c r="I373" s="26" t="s">
        <v>1675</v>
      </c>
      <c r="J373" s="28" t="s">
        <v>2616</v>
      </c>
    </row>
    <row r="374" s="11" customFormat="1" ht="14.25" spans="1:10">
      <c r="A374" s="27"/>
      <c r="B374" s="27"/>
      <c r="C374" s="20" t="s">
        <v>1669</v>
      </c>
      <c r="D374" s="20" t="s">
        <v>1730</v>
      </c>
      <c r="E374" s="25" t="s">
        <v>2617</v>
      </c>
      <c r="F374" s="26" t="s">
        <v>1683</v>
      </c>
      <c r="G374" s="446" t="s">
        <v>1684</v>
      </c>
      <c r="H374" s="26" t="s">
        <v>1719</v>
      </c>
      <c r="I374" s="26" t="s">
        <v>1675</v>
      </c>
      <c r="J374" s="28" t="s">
        <v>2618</v>
      </c>
    </row>
    <row r="375" s="11" customFormat="1" ht="14.25" spans="1:10">
      <c r="A375" s="27"/>
      <c r="B375" s="27"/>
      <c r="C375" s="20" t="s">
        <v>1669</v>
      </c>
      <c r="D375" s="20" t="s">
        <v>1740</v>
      </c>
      <c r="E375" s="25" t="s">
        <v>2619</v>
      </c>
      <c r="F375" s="26" t="s">
        <v>1678</v>
      </c>
      <c r="G375" s="446" t="s">
        <v>1878</v>
      </c>
      <c r="H375" s="26" t="s">
        <v>1719</v>
      </c>
      <c r="I375" s="26" t="s">
        <v>1675</v>
      </c>
      <c r="J375" s="28" t="s">
        <v>2620</v>
      </c>
    </row>
    <row r="376" s="11" customFormat="1" ht="42.75" spans="1:10">
      <c r="A376" s="27"/>
      <c r="B376" s="27"/>
      <c r="C376" s="20" t="s">
        <v>1669</v>
      </c>
      <c r="D376" s="20" t="s">
        <v>1848</v>
      </c>
      <c r="E376" s="25" t="s">
        <v>1849</v>
      </c>
      <c r="F376" s="26" t="s">
        <v>1683</v>
      </c>
      <c r="G376" s="446" t="s">
        <v>2621</v>
      </c>
      <c r="H376" s="26" t="s">
        <v>2622</v>
      </c>
      <c r="I376" s="26" t="s">
        <v>1675</v>
      </c>
      <c r="J376" s="28" t="s">
        <v>2623</v>
      </c>
    </row>
    <row r="377" s="11" customFormat="1" ht="27" spans="1:10">
      <c r="A377" s="27"/>
      <c r="B377" s="27"/>
      <c r="C377" s="20" t="s">
        <v>1746</v>
      </c>
      <c r="D377" s="20" t="s">
        <v>1747</v>
      </c>
      <c r="E377" s="25" t="s">
        <v>2624</v>
      </c>
      <c r="F377" s="26" t="s">
        <v>1678</v>
      </c>
      <c r="G377" s="446" t="s">
        <v>2625</v>
      </c>
      <c r="H377" s="26" t="s">
        <v>1752</v>
      </c>
      <c r="I377" s="26" t="s">
        <v>1753</v>
      </c>
      <c r="J377" s="28" t="s">
        <v>2624</v>
      </c>
    </row>
    <row r="378" s="11" customFormat="1" ht="14.25" spans="1:10">
      <c r="A378" s="27"/>
      <c r="B378" s="27"/>
      <c r="C378" s="20" t="s">
        <v>1746</v>
      </c>
      <c r="D378" s="20" t="s">
        <v>1859</v>
      </c>
      <c r="E378" s="25" t="s">
        <v>2626</v>
      </c>
      <c r="F378" s="26" t="s">
        <v>1678</v>
      </c>
      <c r="G378" s="446" t="s">
        <v>2627</v>
      </c>
      <c r="H378" s="26" t="s">
        <v>1752</v>
      </c>
      <c r="I378" s="26" t="s">
        <v>1753</v>
      </c>
      <c r="J378" s="28" t="s">
        <v>2626</v>
      </c>
    </row>
    <row r="379" s="11" customFormat="1" ht="14.25" spans="1:10">
      <c r="A379" s="27"/>
      <c r="B379" s="27"/>
      <c r="C379" s="20" t="s">
        <v>1755</v>
      </c>
      <c r="D379" s="20" t="s">
        <v>1756</v>
      </c>
      <c r="E379" s="25" t="s">
        <v>2628</v>
      </c>
      <c r="F379" s="26" t="s">
        <v>1678</v>
      </c>
      <c r="G379" s="446" t="s">
        <v>1702</v>
      </c>
      <c r="H379" s="26" t="s">
        <v>1719</v>
      </c>
      <c r="I379" s="26" t="s">
        <v>1753</v>
      </c>
      <c r="J379" s="28" t="s">
        <v>2628</v>
      </c>
    </row>
    <row r="380" s="11" customFormat="1" ht="14.25" spans="1:10">
      <c r="A380" s="29"/>
      <c r="B380" s="29"/>
      <c r="C380" s="20" t="s">
        <v>1755</v>
      </c>
      <c r="D380" s="20" t="s">
        <v>1756</v>
      </c>
      <c r="E380" s="25" t="s">
        <v>2629</v>
      </c>
      <c r="F380" s="26" t="s">
        <v>1678</v>
      </c>
      <c r="G380" s="446" t="s">
        <v>1702</v>
      </c>
      <c r="H380" s="26" t="s">
        <v>1719</v>
      </c>
      <c r="I380" s="26" t="s">
        <v>1753</v>
      </c>
      <c r="J380" s="28" t="s">
        <v>2629</v>
      </c>
    </row>
  </sheetData>
  <mergeCells count="65">
    <mergeCell ref="A2:J2"/>
    <mergeCell ref="A7:A33"/>
    <mergeCell ref="A35:A57"/>
    <mergeCell ref="A59:A69"/>
    <mergeCell ref="A70:A80"/>
    <mergeCell ref="A82:A89"/>
    <mergeCell ref="A90:A97"/>
    <mergeCell ref="A98:A101"/>
    <mergeCell ref="A102:A108"/>
    <mergeCell ref="A109:A118"/>
    <mergeCell ref="A119:A133"/>
    <mergeCell ref="A135:A140"/>
    <mergeCell ref="A141:A160"/>
    <mergeCell ref="A162:A168"/>
    <mergeCell ref="A169:A174"/>
    <mergeCell ref="A176:A181"/>
    <mergeCell ref="A183:A187"/>
    <mergeCell ref="A189:A196"/>
    <mergeCell ref="A198:A217"/>
    <mergeCell ref="A218:A233"/>
    <mergeCell ref="A235:A243"/>
    <mergeCell ref="A244:A258"/>
    <mergeCell ref="A259:A263"/>
    <mergeCell ref="A265:A286"/>
    <mergeCell ref="A287:A297"/>
    <mergeCell ref="A299:A304"/>
    <mergeCell ref="A306:A324"/>
    <mergeCell ref="A326:A333"/>
    <mergeCell ref="A335:A341"/>
    <mergeCell ref="A342:A350"/>
    <mergeCell ref="A352:A358"/>
    <mergeCell ref="A360:A367"/>
    <mergeCell ref="A369:A380"/>
    <mergeCell ref="B7:B33"/>
    <mergeCell ref="B35:B57"/>
    <mergeCell ref="B59:B69"/>
    <mergeCell ref="B70:B80"/>
    <mergeCell ref="B82:B89"/>
    <mergeCell ref="B90:B97"/>
    <mergeCell ref="B98:B101"/>
    <mergeCell ref="B102:B108"/>
    <mergeCell ref="B109:B118"/>
    <mergeCell ref="B119:B133"/>
    <mergeCell ref="B135:B140"/>
    <mergeCell ref="B141:B160"/>
    <mergeCell ref="B162:B168"/>
    <mergeCell ref="B169:B174"/>
    <mergeCell ref="B176:B181"/>
    <mergeCell ref="B183:B187"/>
    <mergeCell ref="B189:B196"/>
    <mergeCell ref="B198:B217"/>
    <mergeCell ref="B218:B233"/>
    <mergeCell ref="B235:B243"/>
    <mergeCell ref="B244:B258"/>
    <mergeCell ref="B259:B263"/>
    <mergeCell ref="B265:B286"/>
    <mergeCell ref="B287:B297"/>
    <mergeCell ref="B299:B304"/>
    <mergeCell ref="B306:B324"/>
    <mergeCell ref="B326:B333"/>
    <mergeCell ref="B335:B341"/>
    <mergeCell ref="B342:B350"/>
    <mergeCell ref="B352:B358"/>
    <mergeCell ref="B360:B367"/>
    <mergeCell ref="B369:B380"/>
  </mergeCells>
  <pageMargins left="0.751388888888889" right="0.0784722222222222" top="1" bottom="1" header="0.507638888888889" footer="0.507638888888889"/>
  <pageSetup paperSize="9" scale="35"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8"/>
  <sheetViews>
    <sheetView workbookViewId="0">
      <selection activeCell="B8" sqref="B8"/>
    </sheetView>
  </sheetViews>
  <sheetFormatPr defaultColWidth="9" defaultRowHeight="13.5" outlineLevelRow="7" outlineLevelCol="1"/>
  <cols>
    <col min="1" max="1" width="30.6666666666667" style="1" customWidth="1"/>
    <col min="2" max="2" width="73.8833333333333" style="2" customWidth="1"/>
    <col min="3" max="16384" width="9" style="2"/>
  </cols>
  <sheetData>
    <row r="1" ht="32.1" customHeight="1" spans="1:2">
      <c r="A1" s="3" t="s">
        <v>2630</v>
      </c>
      <c r="B1" s="3"/>
    </row>
    <row r="3" ht="39.95" customHeight="1" spans="1:2">
      <c r="A3" s="4" t="s">
        <v>2631</v>
      </c>
      <c r="B3" s="5" t="s">
        <v>2632</v>
      </c>
    </row>
    <row r="4" ht="50" customHeight="1" spans="1:2">
      <c r="A4" s="6" t="s">
        <v>2633</v>
      </c>
      <c r="B4" s="7" t="s">
        <v>2634</v>
      </c>
    </row>
    <row r="5" ht="59" customHeight="1" spans="1:2">
      <c r="A5" s="8" t="s">
        <v>2635</v>
      </c>
      <c r="B5" s="7" t="s">
        <v>2636</v>
      </c>
    </row>
    <row r="6" ht="63" customHeight="1" spans="1:2">
      <c r="A6" s="8" t="s">
        <v>2637</v>
      </c>
      <c r="B6" s="7" t="s">
        <v>2638</v>
      </c>
    </row>
    <row r="7" ht="56" customHeight="1" spans="1:2">
      <c r="A7" s="9" t="s">
        <v>2639</v>
      </c>
      <c r="B7" s="7" t="s">
        <v>2640</v>
      </c>
    </row>
    <row r="8" ht="64" customHeight="1" spans="1:2">
      <c r="A8" s="10" t="s">
        <v>2641</v>
      </c>
      <c r="B8" s="7" t="s">
        <v>2642</v>
      </c>
    </row>
  </sheetData>
  <mergeCells count="1">
    <mergeCell ref="A1:B1"/>
  </mergeCells>
  <conditionalFormatting sqref="A5">
    <cfRule type="expression" dxfId="2" priority="2" stopIfTrue="1">
      <formula>"len($A:$A)=3"</formula>
    </cfRule>
  </conditionalFormatting>
  <conditionalFormatting sqref="A6">
    <cfRule type="expression" dxfId="2" priority="1" stopIfTrue="1">
      <formula>"len($A:$A)=3"</formula>
    </cfRule>
  </conditionalFormatting>
  <pageMargins left="0.75" right="0.75" top="1" bottom="1" header="0.509027777777778" footer="0.509027777777778"/>
  <pageSetup paperSize="9" scale="8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79"/>
  <sheetViews>
    <sheetView showZeros="0" workbookViewId="0">
      <pane xSplit="1" ySplit="3" topLeftCell="B1334" activePane="bottomRight" state="frozen"/>
      <selection/>
      <selection pane="topRight"/>
      <selection pane="bottomLeft"/>
      <selection pane="bottomRight" activeCell="D1341" sqref="D1341"/>
    </sheetView>
  </sheetViews>
  <sheetFormatPr defaultColWidth="9" defaultRowHeight="18.75" outlineLevelCol="3"/>
  <cols>
    <col min="1" max="1" width="44" style="283" customWidth="1"/>
    <col min="2" max="3" width="16.7583333333333" style="411" customWidth="1"/>
    <col min="4" max="4" width="17.8833333333333" style="283" customWidth="1"/>
    <col min="5" max="16384" width="9" style="283"/>
  </cols>
  <sheetData>
    <row r="1" s="372" customFormat="1" ht="45" customHeight="1" spans="1:4">
      <c r="A1" s="294" t="s">
        <v>165</v>
      </c>
      <c r="B1" s="412"/>
      <c r="C1" s="412"/>
      <c r="D1" s="294"/>
    </row>
    <row r="2" s="372" customFormat="1" ht="20.1" customHeight="1" spans="1:4">
      <c r="A2" s="374"/>
      <c r="B2" s="413"/>
      <c r="C2" s="413"/>
      <c r="D2" s="375" t="s">
        <v>84</v>
      </c>
    </row>
    <row r="3" s="392" customFormat="1" ht="39" customHeight="1" spans="1:4">
      <c r="A3" s="256" t="s">
        <v>44</v>
      </c>
      <c r="B3" s="376" t="s">
        <v>45</v>
      </c>
      <c r="C3" s="376" t="s">
        <v>46</v>
      </c>
      <c r="D3" s="257" t="s">
        <v>166</v>
      </c>
    </row>
    <row r="4" s="344" customFormat="1" ht="20.1" customHeight="1" spans="1:4">
      <c r="A4" s="377" t="s">
        <v>167</v>
      </c>
      <c r="B4" s="378">
        <v>37472</v>
      </c>
      <c r="C4" s="379">
        <v>46356</v>
      </c>
      <c r="D4" s="380">
        <f t="shared" ref="D4:D9" si="0">IFERROR((C4/B4-1)*100,"")</f>
        <v>23.7083689154569</v>
      </c>
    </row>
    <row r="5" s="344" customFormat="1" ht="20.1" customHeight="1" spans="1:4">
      <c r="A5" s="230" t="s">
        <v>168</v>
      </c>
      <c r="B5" s="378">
        <v>1145</v>
      </c>
      <c r="C5" s="379">
        <v>1312</v>
      </c>
      <c r="D5" s="380">
        <f t="shared" si="0"/>
        <v>14.5851528384279</v>
      </c>
    </row>
    <row r="6" s="344" customFormat="1" ht="20.1" customHeight="1" spans="1:4">
      <c r="A6" s="230" t="s">
        <v>169</v>
      </c>
      <c r="B6" s="378">
        <v>668</v>
      </c>
      <c r="C6" s="381">
        <v>596</v>
      </c>
      <c r="D6" s="380">
        <f t="shared" si="0"/>
        <v>-10.7784431137725</v>
      </c>
    </row>
    <row r="7" s="344" customFormat="1" ht="20.1" customHeight="1" spans="1:4">
      <c r="A7" s="230" t="s">
        <v>170</v>
      </c>
      <c r="B7" s="378">
        <v>176</v>
      </c>
      <c r="C7" s="381">
        <v>242</v>
      </c>
      <c r="D7" s="380">
        <f t="shared" si="0"/>
        <v>37.5</v>
      </c>
    </row>
    <row r="8" s="344" customFormat="1" ht="20.1" customHeight="1" spans="1:4">
      <c r="A8" s="230" t="s">
        <v>171</v>
      </c>
      <c r="B8" s="378">
        <v>0</v>
      </c>
      <c r="C8" s="381">
        <v>0</v>
      </c>
      <c r="D8" s="380" t="str">
        <f t="shared" si="0"/>
        <v/>
      </c>
    </row>
    <row r="9" s="344" customFormat="1" ht="20.1" customHeight="1" spans="1:4">
      <c r="A9" s="230" t="s">
        <v>172</v>
      </c>
      <c r="B9" s="378">
        <v>96</v>
      </c>
      <c r="C9" s="381">
        <v>124</v>
      </c>
      <c r="D9" s="380">
        <f t="shared" si="0"/>
        <v>29.1666666666667</v>
      </c>
    </row>
    <row r="10" s="344" customFormat="1" ht="20.1" customHeight="1" spans="1:4">
      <c r="A10" s="230" t="s">
        <v>173</v>
      </c>
      <c r="B10" s="378">
        <v>0</v>
      </c>
      <c r="C10" s="381">
        <v>2</v>
      </c>
      <c r="D10" s="380" t="str">
        <f t="shared" ref="D10:D32" si="1">IFERROR((C10/B10-1)*100,"")</f>
        <v/>
      </c>
    </row>
    <row r="11" s="344" customFormat="1" ht="20.1" customHeight="1" spans="1:4">
      <c r="A11" s="377" t="s">
        <v>174</v>
      </c>
      <c r="B11" s="378">
        <v>5</v>
      </c>
      <c r="C11" s="381">
        <v>6</v>
      </c>
      <c r="D11" s="380">
        <f t="shared" si="1"/>
        <v>20</v>
      </c>
    </row>
    <row r="12" s="344" customFormat="1" ht="20.1" customHeight="1" spans="1:4">
      <c r="A12" s="377" t="s">
        <v>175</v>
      </c>
      <c r="B12" s="378">
        <v>0</v>
      </c>
      <c r="C12" s="381">
        <v>0</v>
      </c>
      <c r="D12" s="380" t="str">
        <f t="shared" si="1"/>
        <v/>
      </c>
    </row>
    <row r="13" s="344" customFormat="1" ht="20.1" customHeight="1" spans="1:4">
      <c r="A13" s="377" t="s">
        <v>176</v>
      </c>
      <c r="B13" s="378">
        <v>172</v>
      </c>
      <c r="C13" s="381">
        <v>136</v>
      </c>
      <c r="D13" s="380">
        <f t="shared" si="1"/>
        <v>-20.9302325581395</v>
      </c>
    </row>
    <row r="14" s="344" customFormat="1" ht="20.1" customHeight="1" spans="1:4">
      <c r="A14" s="377" t="s">
        <v>177</v>
      </c>
      <c r="B14" s="378">
        <v>0</v>
      </c>
      <c r="C14" s="381">
        <v>0</v>
      </c>
      <c r="D14" s="380" t="str">
        <f t="shared" si="1"/>
        <v/>
      </c>
    </row>
    <row r="15" s="344" customFormat="1" ht="20.1" customHeight="1" spans="1:4">
      <c r="A15" s="377" t="s">
        <v>178</v>
      </c>
      <c r="B15" s="378">
        <v>0</v>
      </c>
      <c r="C15" s="381">
        <v>0</v>
      </c>
      <c r="D15" s="380" t="str">
        <f t="shared" si="1"/>
        <v/>
      </c>
    </row>
    <row r="16" s="344" customFormat="1" ht="20.1" customHeight="1" spans="1:4">
      <c r="A16" s="377" t="s">
        <v>179</v>
      </c>
      <c r="B16" s="378">
        <v>28</v>
      </c>
      <c r="C16" s="381">
        <v>206</v>
      </c>
      <c r="D16" s="380">
        <f t="shared" si="1"/>
        <v>635.714285714286</v>
      </c>
    </row>
    <row r="17" s="344" customFormat="1" ht="20.1" customHeight="1" spans="1:4">
      <c r="A17" s="230" t="s">
        <v>180</v>
      </c>
      <c r="B17" s="378">
        <v>846</v>
      </c>
      <c r="C17" s="381">
        <v>1149</v>
      </c>
      <c r="D17" s="380">
        <f t="shared" si="1"/>
        <v>35.8156028368794</v>
      </c>
    </row>
    <row r="18" s="344" customFormat="1" ht="20.1" customHeight="1" spans="1:4">
      <c r="A18" s="230" t="s">
        <v>169</v>
      </c>
      <c r="B18" s="378">
        <v>608</v>
      </c>
      <c r="C18" s="381">
        <v>596</v>
      </c>
      <c r="D18" s="380">
        <f t="shared" si="1"/>
        <v>-1.97368421052632</v>
      </c>
    </row>
    <row r="19" s="344" customFormat="1" ht="20.1" customHeight="1" spans="1:4">
      <c r="A19" s="230" t="s">
        <v>170</v>
      </c>
      <c r="B19" s="378">
        <v>110</v>
      </c>
      <c r="C19" s="381">
        <v>206</v>
      </c>
      <c r="D19" s="380">
        <f t="shared" si="1"/>
        <v>87.2727272727273</v>
      </c>
    </row>
    <row r="20" s="344" customFormat="1" ht="20.1" customHeight="1" spans="1:4">
      <c r="A20" s="230" t="s">
        <v>171</v>
      </c>
      <c r="B20" s="378">
        <v>0</v>
      </c>
      <c r="C20" s="381">
        <v>0</v>
      </c>
      <c r="D20" s="380" t="str">
        <f t="shared" si="1"/>
        <v/>
      </c>
    </row>
    <row r="21" s="344" customFormat="1" ht="20.1" customHeight="1" spans="1:4">
      <c r="A21" s="230" t="s">
        <v>181</v>
      </c>
      <c r="B21" s="378">
        <v>47</v>
      </c>
      <c r="C21" s="381">
        <v>85</v>
      </c>
      <c r="D21" s="380">
        <f t="shared" si="1"/>
        <v>80.8510638297872</v>
      </c>
    </row>
    <row r="22" s="344" customFormat="1" ht="20.1" customHeight="1" spans="1:4">
      <c r="A22" s="230" t="s">
        <v>182</v>
      </c>
      <c r="B22" s="378">
        <v>0</v>
      </c>
      <c r="C22" s="381">
        <v>0</v>
      </c>
      <c r="D22" s="380" t="str">
        <f t="shared" si="1"/>
        <v/>
      </c>
    </row>
    <row r="23" s="344" customFormat="1" ht="20.1" customHeight="1" spans="1:4">
      <c r="A23" s="230" t="s">
        <v>183</v>
      </c>
      <c r="B23" s="378">
        <v>0</v>
      </c>
      <c r="C23" s="381">
        <v>0</v>
      </c>
      <c r="D23" s="380" t="str">
        <f t="shared" si="1"/>
        <v/>
      </c>
    </row>
    <row r="24" s="344" customFormat="1" ht="20.1" customHeight="1" spans="1:4">
      <c r="A24" s="230" t="s">
        <v>178</v>
      </c>
      <c r="B24" s="378">
        <v>51</v>
      </c>
      <c r="C24" s="381">
        <v>58</v>
      </c>
      <c r="D24" s="380">
        <f t="shared" si="1"/>
        <v>13.7254901960784</v>
      </c>
    </row>
    <row r="25" s="344" customFormat="1" ht="20.1" customHeight="1" spans="1:4">
      <c r="A25" s="230" t="s">
        <v>184</v>
      </c>
      <c r="B25" s="378">
        <v>30</v>
      </c>
      <c r="C25" s="381">
        <v>204</v>
      </c>
      <c r="D25" s="380">
        <f t="shared" si="1"/>
        <v>580</v>
      </c>
    </row>
    <row r="26" s="344" customFormat="1" ht="20.1" customHeight="1" spans="1:4">
      <c r="A26" s="230" t="s">
        <v>185</v>
      </c>
      <c r="B26" s="378">
        <v>16957</v>
      </c>
      <c r="C26" s="381">
        <v>23280</v>
      </c>
      <c r="D26" s="380">
        <f t="shared" si="1"/>
        <v>37.2884354543846</v>
      </c>
    </row>
    <row r="27" s="344" customFormat="1" ht="20.1" customHeight="1" spans="1:4">
      <c r="A27" s="230" t="s">
        <v>169</v>
      </c>
      <c r="B27" s="378">
        <v>9967</v>
      </c>
      <c r="C27" s="381">
        <v>10077</v>
      </c>
      <c r="D27" s="380">
        <f t="shared" si="1"/>
        <v>1.10364201866158</v>
      </c>
    </row>
    <row r="28" s="344" customFormat="1" ht="20.1" customHeight="1" spans="1:4">
      <c r="A28" s="230" t="s">
        <v>170</v>
      </c>
      <c r="B28" s="378">
        <v>3198</v>
      </c>
      <c r="C28" s="381">
        <v>3816</v>
      </c>
      <c r="D28" s="380">
        <f t="shared" si="1"/>
        <v>19.3245778611632</v>
      </c>
    </row>
    <row r="29" s="344" customFormat="1" ht="20.1" customHeight="1" spans="1:4">
      <c r="A29" s="230" t="s">
        <v>171</v>
      </c>
      <c r="B29" s="378">
        <v>2349</v>
      </c>
      <c r="C29" s="381">
        <v>2670</v>
      </c>
      <c r="D29" s="380">
        <f t="shared" si="1"/>
        <v>13.6653895274585</v>
      </c>
    </row>
    <row r="30" s="344" customFormat="1" ht="20.1" customHeight="1" spans="1:4">
      <c r="A30" s="230" t="s">
        <v>186</v>
      </c>
      <c r="B30" s="378">
        <v>0</v>
      </c>
      <c r="C30" s="381">
        <v>0</v>
      </c>
      <c r="D30" s="380" t="str">
        <f t="shared" ref="D30:D93" si="2">IFERROR((C30/B30-1)*100,"")</f>
        <v/>
      </c>
    </row>
    <row r="31" s="344" customFormat="1" ht="20.1" customHeight="1" spans="1:4">
      <c r="A31" s="230" t="s">
        <v>187</v>
      </c>
      <c r="B31" s="378">
        <v>0</v>
      </c>
      <c r="C31" s="381">
        <v>0</v>
      </c>
      <c r="D31" s="380" t="str">
        <f t="shared" si="2"/>
        <v/>
      </c>
    </row>
    <row r="32" s="344" customFormat="1" ht="20.1" customHeight="1" spans="1:4">
      <c r="A32" s="230" t="s">
        <v>188</v>
      </c>
      <c r="B32" s="378">
        <v>0</v>
      </c>
      <c r="C32" s="381">
        <v>0</v>
      </c>
      <c r="D32" s="380" t="str">
        <f t="shared" si="2"/>
        <v/>
      </c>
    </row>
    <row r="33" s="344" customFormat="1" ht="20.1" customHeight="1" spans="1:4">
      <c r="A33" s="230" t="s">
        <v>189</v>
      </c>
      <c r="B33" s="378">
        <v>57</v>
      </c>
      <c r="C33" s="381">
        <v>0</v>
      </c>
      <c r="D33" s="380">
        <f t="shared" si="2"/>
        <v>-100</v>
      </c>
    </row>
    <row r="34" s="344" customFormat="1" ht="20.1" customHeight="1" spans="1:4">
      <c r="A34" s="230" t="s">
        <v>190</v>
      </c>
      <c r="B34" s="378">
        <v>0</v>
      </c>
      <c r="C34" s="381">
        <v>0</v>
      </c>
      <c r="D34" s="380" t="str">
        <f t="shared" si="2"/>
        <v/>
      </c>
    </row>
    <row r="35" s="344" customFormat="1" ht="20.1" customHeight="1" spans="1:4">
      <c r="A35" s="230" t="s">
        <v>178</v>
      </c>
      <c r="B35" s="378">
        <v>1013</v>
      </c>
      <c r="C35" s="381">
        <v>6247</v>
      </c>
      <c r="D35" s="380">
        <f t="shared" si="2"/>
        <v>516.683119447187</v>
      </c>
    </row>
    <row r="36" s="344" customFormat="1" ht="20.1" customHeight="1" spans="1:4">
      <c r="A36" s="230" t="s">
        <v>191</v>
      </c>
      <c r="B36" s="378">
        <v>373</v>
      </c>
      <c r="C36" s="381">
        <v>470</v>
      </c>
      <c r="D36" s="380">
        <f t="shared" si="2"/>
        <v>26.0053619302949</v>
      </c>
    </row>
    <row r="37" s="344" customFormat="1" ht="20.1" customHeight="1" spans="1:4">
      <c r="A37" s="230" t="s">
        <v>192</v>
      </c>
      <c r="B37" s="378">
        <v>966</v>
      </c>
      <c r="C37" s="381">
        <v>840</v>
      </c>
      <c r="D37" s="380">
        <f t="shared" si="2"/>
        <v>-13.0434782608696</v>
      </c>
    </row>
    <row r="38" s="344" customFormat="1" ht="20.1" customHeight="1" spans="1:4">
      <c r="A38" s="230" t="s">
        <v>169</v>
      </c>
      <c r="B38" s="378">
        <v>559</v>
      </c>
      <c r="C38" s="381">
        <v>580</v>
      </c>
      <c r="D38" s="380">
        <f t="shared" si="2"/>
        <v>3.75670840787119</v>
      </c>
    </row>
    <row r="39" s="344" customFormat="1" ht="20.1" customHeight="1" spans="1:4">
      <c r="A39" s="230" t="s">
        <v>170</v>
      </c>
      <c r="B39" s="378">
        <v>9</v>
      </c>
      <c r="C39" s="381">
        <v>52</v>
      </c>
      <c r="D39" s="380">
        <f t="shared" si="2"/>
        <v>477.777777777778</v>
      </c>
    </row>
    <row r="40" s="344" customFormat="1" ht="20.1" customHeight="1" spans="1:4">
      <c r="A40" s="230" t="s">
        <v>171</v>
      </c>
      <c r="B40" s="378">
        <v>20</v>
      </c>
      <c r="C40" s="381">
        <v>0</v>
      </c>
      <c r="D40" s="380">
        <f t="shared" si="2"/>
        <v>-100</v>
      </c>
    </row>
    <row r="41" s="344" customFormat="1" ht="20.1" customHeight="1" spans="1:4">
      <c r="A41" s="230" t="s">
        <v>193</v>
      </c>
      <c r="B41" s="378">
        <v>0</v>
      </c>
      <c r="C41" s="381">
        <v>0</v>
      </c>
      <c r="D41" s="380" t="str">
        <f t="shared" si="2"/>
        <v/>
      </c>
    </row>
    <row r="42" s="344" customFormat="1" ht="20.1" customHeight="1" spans="1:4">
      <c r="A42" s="230" t="s">
        <v>194</v>
      </c>
      <c r="B42" s="378">
        <v>5</v>
      </c>
      <c r="C42" s="381">
        <v>13</v>
      </c>
      <c r="D42" s="380">
        <f t="shared" si="2"/>
        <v>160</v>
      </c>
    </row>
    <row r="43" s="344" customFormat="1" ht="20.1" customHeight="1" spans="1:4">
      <c r="A43" s="230" t="s">
        <v>195</v>
      </c>
      <c r="B43" s="378">
        <v>190</v>
      </c>
      <c r="C43" s="381">
        <v>0</v>
      </c>
      <c r="D43" s="380">
        <f t="shared" si="2"/>
        <v>-100</v>
      </c>
    </row>
    <row r="44" s="344" customFormat="1" ht="20.1" customHeight="1" spans="1:4">
      <c r="A44" s="230" t="s">
        <v>196</v>
      </c>
      <c r="B44" s="378">
        <v>0</v>
      </c>
      <c r="C44" s="381">
        <v>0</v>
      </c>
      <c r="D44" s="380" t="str">
        <f t="shared" si="2"/>
        <v/>
      </c>
    </row>
    <row r="45" s="344" customFormat="1" ht="20.1" customHeight="1" spans="1:4">
      <c r="A45" s="230" t="s">
        <v>197</v>
      </c>
      <c r="B45" s="378">
        <v>0</v>
      </c>
      <c r="C45" s="381">
        <v>0</v>
      </c>
      <c r="D45" s="380" t="str">
        <f t="shared" si="2"/>
        <v/>
      </c>
    </row>
    <row r="46" s="344" customFormat="1" ht="20.1" customHeight="1" spans="1:4">
      <c r="A46" s="230" t="s">
        <v>178</v>
      </c>
      <c r="B46" s="378">
        <v>156</v>
      </c>
      <c r="C46" s="381">
        <v>193</v>
      </c>
      <c r="D46" s="380">
        <f t="shared" si="2"/>
        <v>23.7179487179487</v>
      </c>
    </row>
    <row r="47" s="344" customFormat="1" ht="20.1" customHeight="1" spans="1:4">
      <c r="A47" s="230" t="s">
        <v>198</v>
      </c>
      <c r="B47" s="378">
        <v>27</v>
      </c>
      <c r="C47" s="379">
        <v>2</v>
      </c>
      <c r="D47" s="380">
        <f t="shared" si="2"/>
        <v>-92.5925925925926</v>
      </c>
    </row>
    <row r="48" s="344" customFormat="1" ht="20.1" customHeight="1" spans="1:4">
      <c r="A48" s="230" t="s">
        <v>199</v>
      </c>
      <c r="B48" s="378">
        <v>1081</v>
      </c>
      <c r="C48" s="381">
        <v>785</v>
      </c>
      <c r="D48" s="380">
        <f t="shared" si="2"/>
        <v>-27.3820536540241</v>
      </c>
    </row>
    <row r="49" s="344" customFormat="1" ht="20.1" customHeight="1" spans="1:4">
      <c r="A49" s="230" t="s">
        <v>169</v>
      </c>
      <c r="B49" s="378">
        <v>225</v>
      </c>
      <c r="C49" s="381">
        <v>239</v>
      </c>
      <c r="D49" s="380">
        <f t="shared" si="2"/>
        <v>6.22222222222222</v>
      </c>
    </row>
    <row r="50" s="344" customFormat="1" ht="20.1" customHeight="1" spans="1:4">
      <c r="A50" s="377" t="s">
        <v>170</v>
      </c>
      <c r="B50" s="378">
        <v>53</v>
      </c>
      <c r="C50" s="381">
        <v>85</v>
      </c>
      <c r="D50" s="380">
        <f t="shared" si="2"/>
        <v>60.377358490566</v>
      </c>
    </row>
    <row r="51" s="344" customFormat="1" ht="20.1" customHeight="1" spans="1:4">
      <c r="A51" s="230" t="s">
        <v>171</v>
      </c>
      <c r="B51" s="378">
        <v>0</v>
      </c>
      <c r="C51" s="381">
        <v>0</v>
      </c>
      <c r="D51" s="380" t="str">
        <f t="shared" si="2"/>
        <v/>
      </c>
    </row>
    <row r="52" s="344" customFormat="1" ht="20.1" customHeight="1" spans="1:4">
      <c r="A52" s="230" t="s">
        <v>200</v>
      </c>
      <c r="B52" s="378">
        <v>0</v>
      </c>
      <c r="C52" s="381">
        <v>0</v>
      </c>
      <c r="D52" s="380" t="str">
        <f t="shared" si="2"/>
        <v/>
      </c>
    </row>
    <row r="53" s="344" customFormat="1" ht="20.1" customHeight="1" spans="1:4">
      <c r="A53" s="230" t="s">
        <v>201</v>
      </c>
      <c r="B53" s="378">
        <v>164</v>
      </c>
      <c r="C53" s="381">
        <v>3</v>
      </c>
      <c r="D53" s="380">
        <f t="shared" si="2"/>
        <v>-98.1707317073171</v>
      </c>
    </row>
    <row r="54" s="344" customFormat="1" ht="20.1" customHeight="1" spans="1:4">
      <c r="A54" s="230" t="s">
        <v>202</v>
      </c>
      <c r="B54" s="378">
        <v>0</v>
      </c>
      <c r="C54" s="381">
        <v>1</v>
      </c>
      <c r="D54" s="380" t="str">
        <f t="shared" si="2"/>
        <v/>
      </c>
    </row>
    <row r="55" s="344" customFormat="1" ht="20.1" customHeight="1" spans="1:4">
      <c r="A55" s="230" t="s">
        <v>203</v>
      </c>
      <c r="B55" s="378">
        <v>283</v>
      </c>
      <c r="C55" s="381">
        <v>131</v>
      </c>
      <c r="D55" s="380">
        <f t="shared" si="2"/>
        <v>-53.7102473498233</v>
      </c>
    </row>
    <row r="56" s="344" customFormat="1" ht="20.1" customHeight="1" spans="1:4">
      <c r="A56" s="230" t="s">
        <v>204</v>
      </c>
      <c r="B56" s="378">
        <v>99</v>
      </c>
      <c r="C56" s="379">
        <v>61</v>
      </c>
      <c r="D56" s="380">
        <f t="shared" si="2"/>
        <v>-38.3838383838384</v>
      </c>
    </row>
    <row r="57" s="344" customFormat="1" ht="20.1" customHeight="1" spans="1:4">
      <c r="A57" s="230" t="s">
        <v>178</v>
      </c>
      <c r="B57" s="378">
        <v>252</v>
      </c>
      <c r="C57" s="381">
        <v>265</v>
      </c>
      <c r="D57" s="380">
        <f t="shared" si="2"/>
        <v>5.15873015873016</v>
      </c>
    </row>
    <row r="58" s="344" customFormat="1" ht="20.1" customHeight="1" spans="1:4">
      <c r="A58" s="230" t="s">
        <v>205</v>
      </c>
      <c r="B58" s="378">
        <v>5</v>
      </c>
      <c r="C58" s="381">
        <v>0</v>
      </c>
      <c r="D58" s="380">
        <f t="shared" si="2"/>
        <v>-100</v>
      </c>
    </row>
    <row r="59" s="344" customFormat="1" ht="20.1" customHeight="1" spans="1:4">
      <c r="A59" s="230" t="s">
        <v>206</v>
      </c>
      <c r="B59" s="378">
        <v>2036</v>
      </c>
      <c r="C59" s="381">
        <v>2361</v>
      </c>
      <c r="D59" s="380">
        <f t="shared" si="2"/>
        <v>15.9626719056974</v>
      </c>
    </row>
    <row r="60" s="344" customFormat="1" ht="20.1" customHeight="1" spans="1:4">
      <c r="A60" s="230" t="s">
        <v>169</v>
      </c>
      <c r="B60" s="378">
        <v>1138</v>
      </c>
      <c r="C60" s="381">
        <v>995</v>
      </c>
      <c r="D60" s="380">
        <f t="shared" si="2"/>
        <v>-12.5659050966608</v>
      </c>
    </row>
    <row r="61" s="344" customFormat="1" ht="20.1" customHeight="1" spans="1:4">
      <c r="A61" s="377" t="s">
        <v>170</v>
      </c>
      <c r="B61" s="378">
        <v>472</v>
      </c>
      <c r="C61" s="381">
        <v>930</v>
      </c>
      <c r="D61" s="380">
        <f t="shared" si="2"/>
        <v>97.0338983050847</v>
      </c>
    </row>
    <row r="62" s="344" customFormat="1" ht="20.1" customHeight="1" spans="1:4">
      <c r="A62" s="377" t="s">
        <v>171</v>
      </c>
      <c r="B62" s="378">
        <v>0</v>
      </c>
      <c r="C62" s="381">
        <v>0</v>
      </c>
      <c r="D62" s="380" t="str">
        <f t="shared" si="2"/>
        <v/>
      </c>
    </row>
    <row r="63" s="344" customFormat="1" ht="20.1" customHeight="1" spans="1:4">
      <c r="A63" s="377" t="s">
        <v>207</v>
      </c>
      <c r="B63" s="378">
        <v>0</v>
      </c>
      <c r="C63" s="381">
        <v>0</v>
      </c>
      <c r="D63" s="380" t="str">
        <f t="shared" si="2"/>
        <v/>
      </c>
    </row>
    <row r="64" s="344" customFormat="1" ht="20.1" customHeight="1" spans="1:4">
      <c r="A64" s="377" t="s">
        <v>208</v>
      </c>
      <c r="B64" s="378">
        <v>0</v>
      </c>
      <c r="C64" s="381">
        <v>0</v>
      </c>
      <c r="D64" s="380" t="str">
        <f t="shared" si="2"/>
        <v/>
      </c>
    </row>
    <row r="65" s="344" customFormat="1" ht="20.1" customHeight="1" spans="1:4">
      <c r="A65" s="377" t="s">
        <v>209</v>
      </c>
      <c r="B65" s="378">
        <v>0</v>
      </c>
      <c r="C65" s="381">
        <v>0</v>
      </c>
      <c r="D65" s="380" t="str">
        <f t="shared" si="2"/>
        <v/>
      </c>
    </row>
    <row r="66" s="344" customFormat="1" ht="20.1" customHeight="1" spans="1:4">
      <c r="A66" s="230" t="s">
        <v>210</v>
      </c>
      <c r="B66" s="378">
        <v>43</v>
      </c>
      <c r="C66" s="381">
        <v>72</v>
      </c>
      <c r="D66" s="380">
        <f t="shared" si="2"/>
        <v>67.4418604651163</v>
      </c>
    </row>
    <row r="67" s="344" customFormat="1" ht="20.1" customHeight="1" spans="1:4">
      <c r="A67" s="230" t="s">
        <v>211</v>
      </c>
      <c r="B67" s="378">
        <v>0</v>
      </c>
      <c r="C67" s="379">
        <v>0</v>
      </c>
      <c r="D67" s="380" t="str">
        <f t="shared" si="2"/>
        <v/>
      </c>
    </row>
    <row r="68" s="344" customFormat="1" ht="20.1" customHeight="1" spans="1:4">
      <c r="A68" s="230" t="s">
        <v>178</v>
      </c>
      <c r="B68" s="378">
        <v>180</v>
      </c>
      <c r="C68" s="381">
        <v>343</v>
      </c>
      <c r="D68" s="380">
        <f t="shared" si="2"/>
        <v>90.5555555555555</v>
      </c>
    </row>
    <row r="69" s="344" customFormat="1" ht="20.1" customHeight="1" spans="1:4">
      <c r="A69" s="230" t="s">
        <v>212</v>
      </c>
      <c r="B69" s="378">
        <v>203</v>
      </c>
      <c r="C69" s="381">
        <v>21</v>
      </c>
      <c r="D69" s="380">
        <f t="shared" si="2"/>
        <v>-89.6551724137931</v>
      </c>
    </row>
    <row r="70" s="344" customFormat="1" ht="20.1" customHeight="1" spans="1:4">
      <c r="A70" s="230" t="s">
        <v>213</v>
      </c>
      <c r="B70" s="378">
        <v>761</v>
      </c>
      <c r="C70" s="381">
        <v>0</v>
      </c>
      <c r="D70" s="380">
        <f t="shared" si="2"/>
        <v>-100</v>
      </c>
    </row>
    <row r="71" s="344" customFormat="1" ht="20.1" customHeight="1" spans="1:4">
      <c r="A71" s="230" t="s">
        <v>169</v>
      </c>
      <c r="B71" s="378">
        <v>120</v>
      </c>
      <c r="C71" s="381">
        <v>0</v>
      </c>
      <c r="D71" s="380">
        <f t="shared" si="2"/>
        <v>-100</v>
      </c>
    </row>
    <row r="72" s="344" customFormat="1" ht="20.1" customHeight="1" spans="1:4">
      <c r="A72" s="230" t="s">
        <v>170</v>
      </c>
      <c r="B72" s="378">
        <v>630</v>
      </c>
      <c r="C72" s="381">
        <v>0</v>
      </c>
      <c r="D72" s="380">
        <f t="shared" si="2"/>
        <v>-100</v>
      </c>
    </row>
    <row r="73" s="344" customFormat="1" ht="20.1" customHeight="1" spans="1:4">
      <c r="A73" s="230" t="s">
        <v>171</v>
      </c>
      <c r="B73" s="378">
        <v>0</v>
      </c>
      <c r="C73" s="381">
        <v>0</v>
      </c>
      <c r="D73" s="380" t="str">
        <f t="shared" si="2"/>
        <v/>
      </c>
    </row>
    <row r="74" s="344" customFormat="1" ht="20.1" customHeight="1" spans="1:4">
      <c r="A74" s="230" t="s">
        <v>210</v>
      </c>
      <c r="B74" s="378">
        <v>0</v>
      </c>
      <c r="C74" s="381">
        <v>0</v>
      </c>
      <c r="D74" s="380" t="str">
        <f t="shared" si="2"/>
        <v/>
      </c>
    </row>
    <row r="75" s="344" customFormat="1" ht="20.1" customHeight="1" spans="1:4">
      <c r="A75" s="230" t="s">
        <v>214</v>
      </c>
      <c r="B75" s="378">
        <v>0</v>
      </c>
      <c r="C75" s="381">
        <v>0</v>
      </c>
      <c r="D75" s="380" t="str">
        <f t="shared" si="2"/>
        <v/>
      </c>
    </row>
    <row r="76" s="344" customFormat="1" ht="20.1" customHeight="1" spans="1:4">
      <c r="A76" s="230" t="s">
        <v>178</v>
      </c>
      <c r="B76" s="378">
        <v>7</v>
      </c>
      <c r="C76" s="381">
        <v>0</v>
      </c>
      <c r="D76" s="380">
        <f t="shared" si="2"/>
        <v>-100</v>
      </c>
    </row>
    <row r="77" s="344" customFormat="1" ht="20.1" customHeight="1" spans="1:4">
      <c r="A77" s="230" t="s">
        <v>215</v>
      </c>
      <c r="B77" s="378">
        <v>4</v>
      </c>
      <c r="C77" s="381">
        <v>0</v>
      </c>
      <c r="D77" s="380">
        <f t="shared" si="2"/>
        <v>-100</v>
      </c>
    </row>
    <row r="78" s="344" customFormat="1" ht="20.1" customHeight="1" spans="1:4">
      <c r="A78" s="230" t="s">
        <v>216</v>
      </c>
      <c r="B78" s="378">
        <v>97</v>
      </c>
      <c r="C78" s="379">
        <v>144</v>
      </c>
      <c r="D78" s="380">
        <f t="shared" si="2"/>
        <v>48.4536082474227</v>
      </c>
    </row>
    <row r="79" s="344" customFormat="1" ht="20.1" customHeight="1" spans="1:4">
      <c r="A79" s="230" t="s">
        <v>169</v>
      </c>
      <c r="B79" s="378">
        <v>89</v>
      </c>
      <c r="C79" s="381">
        <v>0</v>
      </c>
      <c r="D79" s="380">
        <f t="shared" si="2"/>
        <v>-100</v>
      </c>
    </row>
    <row r="80" s="344" customFormat="1" ht="20.1" customHeight="1" spans="1:4">
      <c r="A80" s="230" t="s">
        <v>170</v>
      </c>
      <c r="B80" s="378">
        <v>0</v>
      </c>
      <c r="C80" s="381">
        <v>0</v>
      </c>
      <c r="D80" s="380" t="str">
        <f t="shared" si="2"/>
        <v/>
      </c>
    </row>
    <row r="81" s="344" customFormat="1" ht="20.1" customHeight="1" spans="1:4">
      <c r="A81" s="230" t="s">
        <v>171</v>
      </c>
      <c r="B81" s="378">
        <v>0</v>
      </c>
      <c r="C81" s="381">
        <v>0</v>
      </c>
      <c r="D81" s="380" t="str">
        <f t="shared" si="2"/>
        <v/>
      </c>
    </row>
    <row r="82" s="344" customFormat="1" ht="20.1" customHeight="1" spans="1:4">
      <c r="A82" s="230" t="s">
        <v>217</v>
      </c>
      <c r="B82" s="378">
        <v>5</v>
      </c>
      <c r="C82" s="381">
        <v>30</v>
      </c>
      <c r="D82" s="380">
        <f t="shared" si="2"/>
        <v>500</v>
      </c>
    </row>
    <row r="83" s="344" customFormat="1" ht="20.1" customHeight="1" spans="1:4">
      <c r="A83" s="230" t="s">
        <v>218</v>
      </c>
      <c r="B83" s="378">
        <v>0</v>
      </c>
      <c r="C83" s="381">
        <v>0</v>
      </c>
      <c r="D83" s="380" t="str">
        <f t="shared" si="2"/>
        <v/>
      </c>
    </row>
    <row r="84" s="344" customFormat="1" ht="20.1" customHeight="1" spans="1:4">
      <c r="A84" s="230" t="s">
        <v>210</v>
      </c>
      <c r="B84" s="378">
        <v>0</v>
      </c>
      <c r="C84" s="381">
        <v>0</v>
      </c>
      <c r="D84" s="380" t="str">
        <f t="shared" si="2"/>
        <v/>
      </c>
    </row>
    <row r="85" s="344" customFormat="1" ht="20.1" customHeight="1" spans="1:4">
      <c r="A85" s="230" t="s">
        <v>178</v>
      </c>
      <c r="B85" s="378">
        <v>0</v>
      </c>
      <c r="C85" s="381">
        <v>0</v>
      </c>
      <c r="D85" s="380" t="str">
        <f t="shared" si="2"/>
        <v/>
      </c>
    </row>
    <row r="86" s="344" customFormat="1" ht="20.1" customHeight="1" spans="1:4">
      <c r="A86" s="377" t="s">
        <v>219</v>
      </c>
      <c r="B86" s="378">
        <v>3</v>
      </c>
      <c r="C86" s="381">
        <v>114</v>
      </c>
      <c r="D86" s="380">
        <f t="shared" si="2"/>
        <v>3700</v>
      </c>
    </row>
    <row r="87" s="344" customFormat="1" ht="20.1" customHeight="1" spans="1:4">
      <c r="A87" s="230" t="s">
        <v>220</v>
      </c>
      <c r="B87" s="378">
        <v>0</v>
      </c>
      <c r="C87" s="381">
        <v>0</v>
      </c>
      <c r="D87" s="380" t="str">
        <f t="shared" si="2"/>
        <v/>
      </c>
    </row>
    <row r="88" s="344" customFormat="1" ht="20.1" customHeight="1" spans="1:4">
      <c r="A88" s="230" t="s">
        <v>169</v>
      </c>
      <c r="B88" s="378">
        <v>0</v>
      </c>
      <c r="C88" s="381">
        <v>0</v>
      </c>
      <c r="D88" s="380" t="str">
        <f t="shared" si="2"/>
        <v/>
      </c>
    </row>
    <row r="89" s="344" customFormat="1" ht="20.1" customHeight="1" spans="1:4">
      <c r="A89" s="230" t="s">
        <v>170</v>
      </c>
      <c r="B89" s="378">
        <v>0</v>
      </c>
      <c r="C89" s="379">
        <v>0</v>
      </c>
      <c r="D89" s="380" t="str">
        <f t="shared" si="2"/>
        <v/>
      </c>
    </row>
    <row r="90" s="344" customFormat="1" ht="20.1" customHeight="1" spans="1:4">
      <c r="A90" s="230" t="s">
        <v>171</v>
      </c>
      <c r="B90" s="378">
        <v>0</v>
      </c>
      <c r="C90" s="381">
        <v>0</v>
      </c>
      <c r="D90" s="380" t="str">
        <f t="shared" si="2"/>
        <v/>
      </c>
    </row>
    <row r="91" s="344" customFormat="1" ht="20.1" customHeight="1" spans="1:4">
      <c r="A91" s="230" t="s">
        <v>221</v>
      </c>
      <c r="B91" s="378">
        <v>0</v>
      </c>
      <c r="C91" s="381">
        <v>0</v>
      </c>
      <c r="D91" s="380" t="str">
        <f t="shared" si="2"/>
        <v/>
      </c>
    </row>
    <row r="92" s="344" customFormat="1" ht="20.1" customHeight="1" spans="1:4">
      <c r="A92" s="230" t="s">
        <v>222</v>
      </c>
      <c r="B92" s="378">
        <v>0</v>
      </c>
      <c r="C92" s="381">
        <v>0</v>
      </c>
      <c r="D92" s="380" t="str">
        <f t="shared" si="2"/>
        <v/>
      </c>
    </row>
    <row r="93" s="344" customFormat="1" ht="20.1" customHeight="1" spans="1:4">
      <c r="A93" s="230" t="s">
        <v>210</v>
      </c>
      <c r="B93" s="378">
        <v>0</v>
      </c>
      <c r="C93" s="381">
        <v>0</v>
      </c>
      <c r="D93" s="380" t="str">
        <f t="shared" si="2"/>
        <v/>
      </c>
    </row>
    <row r="94" s="344" customFormat="1" ht="20.1" customHeight="1" spans="1:4">
      <c r="A94" s="230" t="s">
        <v>223</v>
      </c>
      <c r="B94" s="378">
        <v>0</v>
      </c>
      <c r="C94" s="381">
        <v>0</v>
      </c>
      <c r="D94" s="380" t="str">
        <f t="shared" ref="D94:D157" si="3">IFERROR((C94/B94-1)*100,"")</f>
        <v/>
      </c>
    </row>
    <row r="95" s="344" customFormat="1" ht="20.1" customHeight="1" spans="1:4">
      <c r="A95" s="230" t="s">
        <v>224</v>
      </c>
      <c r="B95" s="378">
        <v>0</v>
      </c>
      <c r="C95" s="381">
        <v>0</v>
      </c>
      <c r="D95" s="380" t="str">
        <f t="shared" si="3"/>
        <v/>
      </c>
    </row>
    <row r="96" s="344" customFormat="1" ht="20.1" customHeight="1" spans="1:4">
      <c r="A96" s="230" t="s">
        <v>225</v>
      </c>
      <c r="B96" s="378">
        <v>0</v>
      </c>
      <c r="C96" s="381">
        <v>0</v>
      </c>
      <c r="D96" s="380" t="str">
        <f t="shared" si="3"/>
        <v/>
      </c>
    </row>
    <row r="97" s="344" customFormat="1" ht="20.1" customHeight="1" spans="1:4">
      <c r="A97" s="230" t="s">
        <v>226</v>
      </c>
      <c r="B97" s="378">
        <v>0</v>
      </c>
      <c r="C97" s="381">
        <v>0</v>
      </c>
      <c r="D97" s="380" t="str">
        <f t="shared" si="3"/>
        <v/>
      </c>
    </row>
    <row r="98" s="344" customFormat="1" ht="20.1" customHeight="1" spans="1:4">
      <c r="A98" s="230" t="s">
        <v>178</v>
      </c>
      <c r="B98" s="378">
        <v>0</v>
      </c>
      <c r="C98" s="381">
        <v>0</v>
      </c>
      <c r="D98" s="380" t="str">
        <f t="shared" si="3"/>
        <v/>
      </c>
    </row>
    <row r="99" s="344" customFormat="1" ht="20.1" customHeight="1" spans="1:4">
      <c r="A99" s="230" t="s">
        <v>227</v>
      </c>
      <c r="B99" s="378">
        <v>0</v>
      </c>
      <c r="C99" s="381">
        <v>0</v>
      </c>
      <c r="D99" s="380" t="str">
        <f t="shared" si="3"/>
        <v/>
      </c>
    </row>
    <row r="100" s="344" customFormat="1" ht="20.1" customHeight="1" spans="1:4">
      <c r="A100" s="377" t="s">
        <v>228</v>
      </c>
      <c r="B100" s="378">
        <v>2627</v>
      </c>
      <c r="C100" s="379">
        <v>2621</v>
      </c>
      <c r="D100" s="380">
        <f t="shared" si="3"/>
        <v>-0.228397411496006</v>
      </c>
    </row>
    <row r="101" s="344" customFormat="1" ht="20.1" customHeight="1" spans="1:4">
      <c r="A101" s="230" t="s">
        <v>169</v>
      </c>
      <c r="B101" s="378">
        <v>1975</v>
      </c>
      <c r="C101" s="381">
        <v>2180</v>
      </c>
      <c r="D101" s="380">
        <f t="shared" si="3"/>
        <v>10.379746835443</v>
      </c>
    </row>
    <row r="102" s="344" customFormat="1" ht="20.1" customHeight="1" spans="1:4">
      <c r="A102" s="230" t="s">
        <v>170</v>
      </c>
      <c r="B102" s="378">
        <v>541</v>
      </c>
      <c r="C102" s="381">
        <v>377</v>
      </c>
      <c r="D102" s="380">
        <f t="shared" si="3"/>
        <v>-30.3142329020333</v>
      </c>
    </row>
    <row r="103" s="344" customFormat="1" ht="20.1" customHeight="1" spans="1:4">
      <c r="A103" s="230" t="s">
        <v>171</v>
      </c>
      <c r="B103" s="378">
        <v>0</v>
      </c>
      <c r="C103" s="381">
        <v>0</v>
      </c>
      <c r="D103" s="380" t="str">
        <f t="shared" si="3"/>
        <v/>
      </c>
    </row>
    <row r="104" s="344" customFormat="1" ht="20.1" customHeight="1" spans="1:4">
      <c r="A104" s="230" t="s">
        <v>229</v>
      </c>
      <c r="B104" s="378">
        <v>50</v>
      </c>
      <c r="C104" s="381">
        <v>0</v>
      </c>
      <c r="D104" s="380">
        <f t="shared" si="3"/>
        <v>-100</v>
      </c>
    </row>
    <row r="105" s="344" customFormat="1" ht="20.1" customHeight="1" spans="1:4">
      <c r="A105" s="230" t="s">
        <v>230</v>
      </c>
      <c r="B105" s="378">
        <v>0</v>
      </c>
      <c r="C105" s="381">
        <v>0</v>
      </c>
      <c r="D105" s="380" t="str">
        <f t="shared" si="3"/>
        <v/>
      </c>
    </row>
    <row r="106" s="344" customFormat="1" ht="20.1" customHeight="1" spans="1:4">
      <c r="A106" s="230" t="s">
        <v>231</v>
      </c>
      <c r="B106" s="378">
        <v>0</v>
      </c>
      <c r="C106" s="381">
        <v>0</v>
      </c>
      <c r="D106" s="380" t="str">
        <f t="shared" si="3"/>
        <v/>
      </c>
    </row>
    <row r="107" s="344" customFormat="1" ht="20.1" customHeight="1" spans="1:4">
      <c r="A107" s="230" t="s">
        <v>178</v>
      </c>
      <c r="B107" s="378">
        <v>50</v>
      </c>
      <c r="C107" s="381">
        <v>57</v>
      </c>
      <c r="D107" s="380">
        <f t="shared" si="3"/>
        <v>14</v>
      </c>
    </row>
    <row r="108" s="344" customFormat="1" ht="20.1" customHeight="1" spans="1:4">
      <c r="A108" s="230" t="s">
        <v>232</v>
      </c>
      <c r="B108" s="378">
        <v>11</v>
      </c>
      <c r="C108" s="379">
        <v>7</v>
      </c>
      <c r="D108" s="380">
        <f t="shared" si="3"/>
        <v>-36.3636363636364</v>
      </c>
    </row>
    <row r="109" s="344" customFormat="1" ht="20.1" customHeight="1" spans="1:4">
      <c r="A109" s="377" t="s">
        <v>233</v>
      </c>
      <c r="B109" s="378">
        <v>1203</v>
      </c>
      <c r="C109" s="381">
        <v>686</v>
      </c>
      <c r="D109" s="380">
        <f t="shared" si="3"/>
        <v>-42.975893599335</v>
      </c>
    </row>
    <row r="110" s="344" customFormat="1" ht="20.1" customHeight="1" spans="1:4">
      <c r="A110" s="230" t="s">
        <v>169</v>
      </c>
      <c r="B110" s="378">
        <v>0</v>
      </c>
      <c r="C110" s="381">
        <v>0</v>
      </c>
      <c r="D110" s="380" t="str">
        <f t="shared" si="3"/>
        <v/>
      </c>
    </row>
    <row r="111" s="344" customFormat="1" ht="20.1" customHeight="1" spans="1:4">
      <c r="A111" s="230" t="s">
        <v>170</v>
      </c>
      <c r="B111" s="378">
        <v>15</v>
      </c>
      <c r="C111" s="381">
        <v>0</v>
      </c>
      <c r="D111" s="380">
        <f t="shared" si="3"/>
        <v>-100</v>
      </c>
    </row>
    <row r="112" s="344" customFormat="1" ht="20.1" customHeight="1" spans="1:4">
      <c r="A112" s="230" t="s">
        <v>171</v>
      </c>
      <c r="B112" s="378">
        <v>0</v>
      </c>
      <c r="C112" s="381">
        <v>0</v>
      </c>
      <c r="D112" s="380" t="str">
        <f t="shared" si="3"/>
        <v/>
      </c>
    </row>
    <row r="113" s="344" customFormat="1" ht="20.1" customHeight="1" spans="1:4">
      <c r="A113" s="230" t="s">
        <v>234</v>
      </c>
      <c r="B113" s="378">
        <v>0</v>
      </c>
      <c r="C113" s="381">
        <v>0</v>
      </c>
      <c r="D113" s="380" t="str">
        <f t="shared" si="3"/>
        <v/>
      </c>
    </row>
    <row r="114" s="344" customFormat="1" ht="20.1" customHeight="1" spans="1:4">
      <c r="A114" s="230" t="s">
        <v>235</v>
      </c>
      <c r="B114" s="378">
        <v>0</v>
      </c>
      <c r="C114" s="381">
        <v>0</v>
      </c>
      <c r="D114" s="380" t="str">
        <f t="shared" si="3"/>
        <v/>
      </c>
    </row>
    <row r="115" s="344" customFormat="1" ht="20.1" customHeight="1" spans="1:4">
      <c r="A115" s="230" t="s">
        <v>236</v>
      </c>
      <c r="B115" s="378">
        <v>0</v>
      </c>
      <c r="C115" s="381">
        <v>0</v>
      </c>
      <c r="D115" s="380" t="str">
        <f t="shared" si="3"/>
        <v/>
      </c>
    </row>
    <row r="116" s="344" customFormat="1" ht="20.1" customHeight="1" spans="1:4">
      <c r="A116" s="230" t="s">
        <v>237</v>
      </c>
      <c r="B116" s="378">
        <v>0</v>
      </c>
      <c r="C116" s="381">
        <v>0</v>
      </c>
      <c r="D116" s="380" t="str">
        <f t="shared" si="3"/>
        <v/>
      </c>
    </row>
    <row r="117" s="344" customFormat="1" ht="20.1" customHeight="1" spans="1:4">
      <c r="A117" s="230" t="s">
        <v>238</v>
      </c>
      <c r="B117" s="378">
        <v>1188</v>
      </c>
      <c r="C117" s="379">
        <v>686</v>
      </c>
      <c r="D117" s="380">
        <f t="shared" si="3"/>
        <v>-42.2558922558923</v>
      </c>
    </row>
    <row r="118" s="344" customFormat="1" ht="20.1" customHeight="1" spans="1:4">
      <c r="A118" s="230" t="s">
        <v>178</v>
      </c>
      <c r="B118" s="378">
        <v>0</v>
      </c>
      <c r="C118" s="381">
        <v>0</v>
      </c>
      <c r="D118" s="380" t="str">
        <f t="shared" si="3"/>
        <v/>
      </c>
    </row>
    <row r="119" s="344" customFormat="1" ht="20.1" customHeight="1" spans="1:4">
      <c r="A119" s="230" t="s">
        <v>239</v>
      </c>
      <c r="B119" s="378">
        <v>0</v>
      </c>
      <c r="C119" s="381">
        <v>0</v>
      </c>
      <c r="D119" s="380" t="str">
        <f t="shared" si="3"/>
        <v/>
      </c>
    </row>
    <row r="120" s="344" customFormat="1" ht="20.1" customHeight="1" spans="1:4">
      <c r="A120" s="230" t="s">
        <v>240</v>
      </c>
      <c r="B120" s="378">
        <v>10</v>
      </c>
      <c r="C120" s="381">
        <v>10</v>
      </c>
      <c r="D120" s="380">
        <f t="shared" si="3"/>
        <v>0</v>
      </c>
    </row>
    <row r="121" s="344" customFormat="1" ht="20.1" customHeight="1" spans="1:4">
      <c r="A121" s="230" t="s">
        <v>169</v>
      </c>
      <c r="B121" s="378">
        <v>0</v>
      </c>
      <c r="C121" s="381">
        <v>0</v>
      </c>
      <c r="D121" s="380" t="str">
        <f t="shared" si="3"/>
        <v/>
      </c>
    </row>
    <row r="122" s="344" customFormat="1" ht="20.1" customHeight="1" spans="1:4">
      <c r="A122" s="377" t="s">
        <v>170</v>
      </c>
      <c r="B122" s="378">
        <v>0</v>
      </c>
      <c r="C122" s="381">
        <v>0</v>
      </c>
      <c r="D122" s="380" t="str">
        <f t="shared" si="3"/>
        <v/>
      </c>
    </row>
    <row r="123" s="344" customFormat="1" ht="20.1" customHeight="1" spans="1:4">
      <c r="A123" s="230" t="s">
        <v>171</v>
      </c>
      <c r="B123" s="378">
        <v>0</v>
      </c>
      <c r="C123" s="381">
        <v>0</v>
      </c>
      <c r="D123" s="380" t="str">
        <f t="shared" si="3"/>
        <v/>
      </c>
    </row>
    <row r="124" s="344" customFormat="1" ht="20.1" customHeight="1" spans="1:4">
      <c r="A124" s="230" t="s">
        <v>241</v>
      </c>
      <c r="B124" s="378">
        <v>0</v>
      </c>
      <c r="C124" s="381">
        <v>0</v>
      </c>
      <c r="D124" s="380" t="str">
        <f t="shared" si="3"/>
        <v/>
      </c>
    </row>
    <row r="125" s="344" customFormat="1" ht="20.1" customHeight="1" spans="1:4">
      <c r="A125" s="230" t="s">
        <v>242</v>
      </c>
      <c r="B125" s="378">
        <v>0</v>
      </c>
      <c r="C125" s="381">
        <v>0</v>
      </c>
      <c r="D125" s="380" t="str">
        <f t="shared" si="3"/>
        <v/>
      </c>
    </row>
    <row r="126" s="344" customFormat="1" ht="20.1" customHeight="1" spans="1:4">
      <c r="A126" s="230" t="s">
        <v>243</v>
      </c>
      <c r="B126" s="378">
        <v>0</v>
      </c>
      <c r="C126" s="381">
        <v>0</v>
      </c>
      <c r="D126" s="380" t="str">
        <f t="shared" si="3"/>
        <v/>
      </c>
    </row>
    <row r="127" s="344" customFormat="1" ht="20.1" customHeight="1" spans="1:4">
      <c r="A127" s="230" t="s">
        <v>244</v>
      </c>
      <c r="B127" s="378">
        <v>10</v>
      </c>
      <c r="C127" s="381">
        <v>10</v>
      </c>
      <c r="D127" s="380">
        <f t="shared" si="3"/>
        <v>0</v>
      </c>
    </row>
    <row r="128" s="344" customFormat="1" ht="20.1" customHeight="1" spans="1:4">
      <c r="A128" s="230" t="s">
        <v>245</v>
      </c>
      <c r="B128" s="378">
        <v>0</v>
      </c>
      <c r="C128" s="381">
        <v>0</v>
      </c>
      <c r="D128" s="380" t="str">
        <f t="shared" si="3"/>
        <v/>
      </c>
    </row>
    <row r="129" s="344" customFormat="1" ht="20.1" customHeight="1" spans="1:4">
      <c r="A129" s="230" t="s">
        <v>246</v>
      </c>
      <c r="B129" s="378">
        <v>0</v>
      </c>
      <c r="C129" s="381">
        <v>0</v>
      </c>
      <c r="D129" s="380" t="str">
        <f t="shared" si="3"/>
        <v/>
      </c>
    </row>
    <row r="130" s="344" customFormat="1" ht="20.1" customHeight="1" spans="1:4">
      <c r="A130" s="230" t="s">
        <v>178</v>
      </c>
      <c r="B130" s="378">
        <v>0</v>
      </c>
      <c r="C130" s="379">
        <v>0</v>
      </c>
      <c r="D130" s="380" t="str">
        <f t="shared" si="3"/>
        <v/>
      </c>
    </row>
    <row r="131" s="344" customFormat="1" ht="20.1" customHeight="1" spans="1:4">
      <c r="A131" s="230" t="s">
        <v>247</v>
      </c>
      <c r="B131" s="378">
        <v>0</v>
      </c>
      <c r="C131" s="381">
        <v>0</v>
      </c>
      <c r="D131" s="380" t="str">
        <f t="shared" si="3"/>
        <v/>
      </c>
    </row>
    <row r="132" s="344" customFormat="1" ht="20.1" customHeight="1" spans="1:4">
      <c r="A132" s="230" t="s">
        <v>248</v>
      </c>
      <c r="B132" s="378">
        <v>229</v>
      </c>
      <c r="C132" s="381">
        <v>250</v>
      </c>
      <c r="D132" s="380">
        <f t="shared" si="3"/>
        <v>9.17030567685591</v>
      </c>
    </row>
    <row r="133" s="344" customFormat="1" ht="20.1" customHeight="1" spans="1:4">
      <c r="A133" s="230" t="s">
        <v>169</v>
      </c>
      <c r="B133" s="378">
        <v>0</v>
      </c>
      <c r="C133" s="381">
        <v>0</v>
      </c>
      <c r="D133" s="380" t="str">
        <f t="shared" si="3"/>
        <v/>
      </c>
    </row>
    <row r="134" s="344" customFormat="1" ht="20.1" customHeight="1" spans="1:4">
      <c r="A134" s="230" t="s">
        <v>170</v>
      </c>
      <c r="B134" s="378">
        <v>1</v>
      </c>
      <c r="C134" s="381">
        <v>3</v>
      </c>
      <c r="D134" s="380">
        <f t="shared" si="3"/>
        <v>200</v>
      </c>
    </row>
    <row r="135" s="344" customFormat="1" ht="20.1" customHeight="1" spans="1:4">
      <c r="A135" s="230" t="s">
        <v>171</v>
      </c>
      <c r="B135" s="378">
        <v>0</v>
      </c>
      <c r="C135" s="381">
        <v>0</v>
      </c>
      <c r="D135" s="380" t="str">
        <f t="shared" si="3"/>
        <v/>
      </c>
    </row>
    <row r="136" s="344" customFormat="1" ht="20.1" customHeight="1" spans="1:4">
      <c r="A136" s="230" t="s">
        <v>249</v>
      </c>
      <c r="B136" s="378">
        <v>211</v>
      </c>
      <c r="C136" s="381">
        <v>247</v>
      </c>
      <c r="D136" s="380">
        <f t="shared" si="3"/>
        <v>17.0616113744076</v>
      </c>
    </row>
    <row r="137" s="344" customFormat="1" ht="20.1" customHeight="1" spans="1:4">
      <c r="A137" s="230" t="s">
        <v>178</v>
      </c>
      <c r="B137" s="378">
        <v>0</v>
      </c>
      <c r="C137" s="381">
        <v>0</v>
      </c>
      <c r="D137" s="380" t="str">
        <f t="shared" si="3"/>
        <v/>
      </c>
    </row>
    <row r="138" s="344" customFormat="1" ht="20.1" customHeight="1" spans="1:4">
      <c r="A138" s="377" t="s">
        <v>250</v>
      </c>
      <c r="B138" s="378">
        <v>17</v>
      </c>
      <c r="C138" s="381">
        <v>0</v>
      </c>
      <c r="D138" s="380">
        <f t="shared" si="3"/>
        <v>-100</v>
      </c>
    </row>
    <row r="139" s="344" customFormat="1" ht="20.1" customHeight="1" spans="1:4">
      <c r="A139" s="230" t="s">
        <v>251</v>
      </c>
      <c r="B139" s="378">
        <v>0</v>
      </c>
      <c r="C139" s="379">
        <v>2</v>
      </c>
      <c r="D139" s="380" t="str">
        <f t="shared" si="3"/>
        <v/>
      </c>
    </row>
    <row r="140" s="344" customFormat="1" ht="20.1" customHeight="1" spans="1:4">
      <c r="A140" s="230" t="s">
        <v>169</v>
      </c>
      <c r="B140" s="378">
        <v>0</v>
      </c>
      <c r="C140" s="381">
        <v>0</v>
      </c>
      <c r="D140" s="380" t="str">
        <f t="shared" si="3"/>
        <v/>
      </c>
    </row>
    <row r="141" s="344" customFormat="1" ht="20.1" customHeight="1" spans="1:4">
      <c r="A141" s="230" t="s">
        <v>170</v>
      </c>
      <c r="B141" s="378">
        <v>0</v>
      </c>
      <c r="C141" s="381">
        <v>0</v>
      </c>
      <c r="D141" s="380" t="str">
        <f t="shared" si="3"/>
        <v/>
      </c>
    </row>
    <row r="142" s="344" customFormat="1" ht="20.1" customHeight="1" spans="1:4">
      <c r="A142" s="230" t="s">
        <v>171</v>
      </c>
      <c r="B142" s="378">
        <v>0</v>
      </c>
      <c r="C142" s="381">
        <v>0</v>
      </c>
      <c r="D142" s="380" t="str">
        <f t="shared" si="3"/>
        <v/>
      </c>
    </row>
    <row r="143" s="344" customFormat="1" ht="20.1" customHeight="1" spans="1:4">
      <c r="A143" s="230" t="s">
        <v>252</v>
      </c>
      <c r="B143" s="378">
        <v>0</v>
      </c>
      <c r="C143" s="381">
        <v>2</v>
      </c>
      <c r="D143" s="380" t="str">
        <f t="shared" si="3"/>
        <v/>
      </c>
    </row>
    <row r="144" s="344" customFormat="1" ht="20.1" customHeight="1" spans="1:4">
      <c r="A144" s="377" t="s">
        <v>253</v>
      </c>
      <c r="B144" s="378">
        <v>0</v>
      </c>
      <c r="C144" s="381">
        <v>0</v>
      </c>
      <c r="D144" s="380" t="str">
        <f t="shared" si="3"/>
        <v/>
      </c>
    </row>
    <row r="145" s="344" customFormat="1" ht="20.1" customHeight="1" spans="1:4">
      <c r="A145" s="230" t="s">
        <v>178</v>
      </c>
      <c r="B145" s="378">
        <v>0</v>
      </c>
      <c r="C145" s="381">
        <v>0</v>
      </c>
      <c r="D145" s="380" t="str">
        <f t="shared" si="3"/>
        <v/>
      </c>
    </row>
    <row r="146" s="344" customFormat="1" ht="20.1" customHeight="1" spans="1:4">
      <c r="A146" s="230" t="s">
        <v>254</v>
      </c>
      <c r="B146" s="378">
        <v>0</v>
      </c>
      <c r="C146" s="381">
        <v>0</v>
      </c>
      <c r="D146" s="380" t="str">
        <f t="shared" si="3"/>
        <v/>
      </c>
    </row>
    <row r="147" s="344" customFormat="1" ht="20.1" customHeight="1" spans="1:4">
      <c r="A147" s="230" t="s">
        <v>255</v>
      </c>
      <c r="B147" s="378">
        <v>216</v>
      </c>
      <c r="C147" s="381">
        <v>230</v>
      </c>
      <c r="D147" s="380">
        <f t="shared" si="3"/>
        <v>6.48148148148149</v>
      </c>
    </row>
    <row r="148" s="344" customFormat="1" ht="20.1" customHeight="1" spans="1:4">
      <c r="A148" s="230" t="s">
        <v>169</v>
      </c>
      <c r="B148" s="378">
        <v>158</v>
      </c>
      <c r="C148" s="381">
        <v>106</v>
      </c>
      <c r="D148" s="380">
        <f t="shared" si="3"/>
        <v>-32.9113924050633</v>
      </c>
    </row>
    <row r="149" s="344" customFormat="1" ht="20.1" customHeight="1" spans="1:4">
      <c r="A149" s="230" t="s">
        <v>170</v>
      </c>
      <c r="B149" s="378">
        <v>15</v>
      </c>
      <c r="C149" s="381">
        <v>0</v>
      </c>
      <c r="D149" s="380">
        <f t="shared" si="3"/>
        <v>-100</v>
      </c>
    </row>
    <row r="150" s="344" customFormat="1" ht="20.1" customHeight="1" spans="1:4">
      <c r="A150" s="230" t="s">
        <v>171</v>
      </c>
      <c r="B150" s="378">
        <v>0</v>
      </c>
      <c r="C150" s="379">
        <v>0</v>
      </c>
      <c r="D150" s="380" t="str">
        <f t="shared" si="3"/>
        <v/>
      </c>
    </row>
    <row r="151" s="344" customFormat="1" ht="20.1" customHeight="1" spans="1:4">
      <c r="A151" s="230" t="s">
        <v>256</v>
      </c>
      <c r="B151" s="378">
        <v>40</v>
      </c>
      <c r="C151" s="381">
        <v>64</v>
      </c>
      <c r="D151" s="380">
        <f t="shared" si="3"/>
        <v>60</v>
      </c>
    </row>
    <row r="152" s="344" customFormat="1" ht="20.1" customHeight="1" spans="1:4">
      <c r="A152" s="230" t="s">
        <v>257</v>
      </c>
      <c r="B152" s="378">
        <v>3</v>
      </c>
      <c r="C152" s="381">
        <v>60</v>
      </c>
      <c r="D152" s="380">
        <f t="shared" si="3"/>
        <v>1900</v>
      </c>
    </row>
    <row r="153" s="344" customFormat="1" ht="20.1" customHeight="1" spans="1:4">
      <c r="A153" s="230" t="s">
        <v>258</v>
      </c>
      <c r="B153" s="378">
        <v>100</v>
      </c>
      <c r="C153" s="381">
        <v>121</v>
      </c>
      <c r="D153" s="380">
        <f t="shared" si="3"/>
        <v>21</v>
      </c>
    </row>
    <row r="154" s="344" customFormat="1" ht="20.1" customHeight="1" spans="1:4">
      <c r="A154" s="230" t="s">
        <v>169</v>
      </c>
      <c r="B154" s="378">
        <v>90</v>
      </c>
      <c r="C154" s="381">
        <v>108</v>
      </c>
      <c r="D154" s="380">
        <f t="shared" si="3"/>
        <v>20</v>
      </c>
    </row>
    <row r="155" s="344" customFormat="1" ht="20.1" customHeight="1" spans="1:4">
      <c r="A155" s="230" t="s">
        <v>170</v>
      </c>
      <c r="B155" s="378">
        <v>7</v>
      </c>
      <c r="C155" s="381">
        <v>13</v>
      </c>
      <c r="D155" s="380">
        <f t="shared" si="3"/>
        <v>85.7142857142857</v>
      </c>
    </row>
    <row r="156" s="344" customFormat="1" ht="20.1" customHeight="1" spans="1:4">
      <c r="A156" s="377" t="s">
        <v>171</v>
      </c>
      <c r="B156" s="378">
        <v>0</v>
      </c>
      <c r="C156" s="381">
        <v>0</v>
      </c>
      <c r="D156" s="380" t="str">
        <f t="shared" si="3"/>
        <v/>
      </c>
    </row>
    <row r="157" s="344" customFormat="1" ht="20.1" customHeight="1" spans="1:4">
      <c r="A157" s="230" t="s">
        <v>183</v>
      </c>
      <c r="B157" s="378">
        <v>3</v>
      </c>
      <c r="C157" s="381">
        <v>0</v>
      </c>
      <c r="D157" s="380">
        <f t="shared" si="3"/>
        <v>-100</v>
      </c>
    </row>
    <row r="158" s="344" customFormat="1" ht="20.1" customHeight="1" spans="1:4">
      <c r="A158" s="230" t="s">
        <v>178</v>
      </c>
      <c r="B158" s="378">
        <v>0</v>
      </c>
      <c r="C158" s="381">
        <v>0</v>
      </c>
      <c r="D158" s="380" t="str">
        <f t="shared" ref="D158:D221" si="4">IFERROR((C158/B158-1)*100,"")</f>
        <v/>
      </c>
    </row>
    <row r="159" s="344" customFormat="1" ht="20.1" customHeight="1" spans="1:4">
      <c r="A159" s="230" t="s">
        <v>259</v>
      </c>
      <c r="B159" s="378">
        <v>0</v>
      </c>
      <c r="C159" s="381">
        <v>0</v>
      </c>
      <c r="D159" s="380" t="str">
        <f t="shared" si="4"/>
        <v/>
      </c>
    </row>
    <row r="160" s="344" customFormat="1" ht="20.1" customHeight="1" spans="1:4">
      <c r="A160" s="230" t="s">
        <v>260</v>
      </c>
      <c r="B160" s="378">
        <v>725</v>
      </c>
      <c r="C160" s="381">
        <v>786</v>
      </c>
      <c r="D160" s="380">
        <f t="shared" si="4"/>
        <v>8.41379310344827</v>
      </c>
    </row>
    <row r="161" s="344" customFormat="1" ht="20.1" customHeight="1" spans="1:4">
      <c r="A161" s="230" t="s">
        <v>169</v>
      </c>
      <c r="B161" s="378">
        <v>269</v>
      </c>
      <c r="C161" s="381">
        <v>276</v>
      </c>
      <c r="D161" s="380">
        <f t="shared" si="4"/>
        <v>2.60223048327137</v>
      </c>
    </row>
    <row r="162" s="344" customFormat="1" ht="20.1" customHeight="1" spans="1:4">
      <c r="A162" s="230" t="s">
        <v>170</v>
      </c>
      <c r="B162" s="378">
        <v>123</v>
      </c>
      <c r="C162" s="379">
        <v>140</v>
      </c>
      <c r="D162" s="380">
        <f t="shared" si="4"/>
        <v>13.8211382113821</v>
      </c>
    </row>
    <row r="163" s="344" customFormat="1" ht="20.1" customHeight="1" spans="1:4">
      <c r="A163" s="230" t="s">
        <v>171</v>
      </c>
      <c r="B163" s="378">
        <v>0</v>
      </c>
      <c r="C163" s="381">
        <v>0</v>
      </c>
      <c r="D163" s="380" t="str">
        <f t="shared" si="4"/>
        <v/>
      </c>
    </row>
    <row r="164" s="344" customFormat="1" ht="20.1" customHeight="1" spans="1:4">
      <c r="A164" s="230" t="s">
        <v>261</v>
      </c>
      <c r="B164" s="378">
        <v>166</v>
      </c>
      <c r="C164" s="381">
        <v>155</v>
      </c>
      <c r="D164" s="380">
        <f t="shared" si="4"/>
        <v>-6.62650602409639</v>
      </c>
    </row>
    <row r="165" s="344" customFormat="1" ht="20.1" customHeight="1" spans="1:4">
      <c r="A165" s="230" t="s">
        <v>178</v>
      </c>
      <c r="B165" s="378">
        <v>72</v>
      </c>
      <c r="C165" s="381">
        <v>75</v>
      </c>
      <c r="D165" s="380">
        <f t="shared" si="4"/>
        <v>4.16666666666667</v>
      </c>
    </row>
    <row r="166" s="344" customFormat="1" ht="20.1" customHeight="1" spans="1:4">
      <c r="A166" s="230" t="s">
        <v>262</v>
      </c>
      <c r="B166" s="378">
        <v>95</v>
      </c>
      <c r="C166" s="381">
        <v>140</v>
      </c>
      <c r="D166" s="380">
        <f t="shared" si="4"/>
        <v>47.3684210526316</v>
      </c>
    </row>
    <row r="167" s="344" customFormat="1" ht="20.1" customHeight="1" spans="1:4">
      <c r="A167" s="230" t="s">
        <v>263</v>
      </c>
      <c r="B167" s="378">
        <v>1112</v>
      </c>
      <c r="C167" s="381">
        <v>1390</v>
      </c>
      <c r="D167" s="380">
        <f t="shared" si="4"/>
        <v>25</v>
      </c>
    </row>
    <row r="168" s="344" customFormat="1" ht="20.1" customHeight="1" spans="1:4">
      <c r="A168" s="230" t="s">
        <v>169</v>
      </c>
      <c r="B168" s="378">
        <v>530</v>
      </c>
      <c r="C168" s="381">
        <v>702</v>
      </c>
      <c r="D168" s="380">
        <f t="shared" si="4"/>
        <v>32.4528301886792</v>
      </c>
    </row>
    <row r="169" s="344" customFormat="1" ht="20.1" customHeight="1" spans="1:4">
      <c r="A169" s="230" t="s">
        <v>170</v>
      </c>
      <c r="B169" s="378">
        <v>155</v>
      </c>
      <c r="C169" s="379">
        <v>290</v>
      </c>
      <c r="D169" s="380">
        <f t="shared" si="4"/>
        <v>87.0967741935484</v>
      </c>
    </row>
    <row r="170" s="344" customFormat="1" ht="20.1" customHeight="1" spans="1:4">
      <c r="A170" s="230" t="s">
        <v>171</v>
      </c>
      <c r="B170" s="378">
        <v>0</v>
      </c>
      <c r="C170" s="381">
        <v>0</v>
      </c>
      <c r="D170" s="380" t="str">
        <f t="shared" si="4"/>
        <v/>
      </c>
    </row>
    <row r="171" s="344" customFormat="1" ht="20.1" customHeight="1" spans="1:4">
      <c r="A171" s="230" t="s">
        <v>264</v>
      </c>
      <c r="B171" s="378">
        <v>389</v>
      </c>
      <c r="C171" s="381">
        <v>359</v>
      </c>
      <c r="D171" s="380">
        <f t="shared" si="4"/>
        <v>-7.7120822622108</v>
      </c>
    </row>
    <row r="172" s="344" customFormat="1" ht="20.1" customHeight="1" spans="1:4">
      <c r="A172" s="230" t="s">
        <v>178</v>
      </c>
      <c r="B172" s="378">
        <v>25</v>
      </c>
      <c r="C172" s="381">
        <v>28</v>
      </c>
      <c r="D172" s="380">
        <f t="shared" si="4"/>
        <v>12</v>
      </c>
    </row>
    <row r="173" s="344" customFormat="1" ht="20.1" customHeight="1" spans="1:4">
      <c r="A173" s="230" t="s">
        <v>265</v>
      </c>
      <c r="B173" s="378">
        <v>13</v>
      </c>
      <c r="C173" s="381">
        <v>11</v>
      </c>
      <c r="D173" s="380">
        <f t="shared" si="4"/>
        <v>-15.3846153846154</v>
      </c>
    </row>
    <row r="174" s="344" customFormat="1" ht="20.1" customHeight="1" spans="1:4">
      <c r="A174" s="230" t="s">
        <v>266</v>
      </c>
      <c r="B174" s="378">
        <v>1629</v>
      </c>
      <c r="C174" s="381">
        <v>3576</v>
      </c>
      <c r="D174" s="380">
        <f t="shared" si="4"/>
        <v>119.521178637201</v>
      </c>
    </row>
    <row r="175" s="344" customFormat="1" ht="20.1" customHeight="1" spans="1:4">
      <c r="A175" s="230" t="s">
        <v>169</v>
      </c>
      <c r="B175" s="378">
        <v>668</v>
      </c>
      <c r="C175" s="381">
        <v>609</v>
      </c>
      <c r="D175" s="380">
        <f t="shared" si="4"/>
        <v>-8.83233532934131</v>
      </c>
    </row>
    <row r="176" s="344" customFormat="1" ht="20.1" customHeight="1" spans="1:4">
      <c r="A176" s="230" t="s">
        <v>170</v>
      </c>
      <c r="B176" s="378">
        <v>791</v>
      </c>
      <c r="C176" s="381">
        <v>2831</v>
      </c>
      <c r="D176" s="380">
        <f t="shared" si="4"/>
        <v>257.901390644753</v>
      </c>
    </row>
    <row r="177" s="344" customFormat="1" ht="20.1" customHeight="1" spans="1:4">
      <c r="A177" s="230" t="s">
        <v>171</v>
      </c>
      <c r="B177" s="378">
        <v>0</v>
      </c>
      <c r="C177" s="379">
        <v>0</v>
      </c>
      <c r="D177" s="380" t="str">
        <f t="shared" si="4"/>
        <v/>
      </c>
    </row>
    <row r="178" s="344" customFormat="1" ht="20.1" customHeight="1" spans="1:4">
      <c r="A178" s="230" t="s">
        <v>267</v>
      </c>
      <c r="B178" s="378">
        <v>0</v>
      </c>
      <c r="C178" s="381">
        <v>0</v>
      </c>
      <c r="D178" s="380" t="str">
        <f t="shared" si="4"/>
        <v/>
      </c>
    </row>
    <row r="179" s="344" customFormat="1" ht="20.1" customHeight="1" spans="1:4">
      <c r="A179" s="230" t="s">
        <v>178</v>
      </c>
      <c r="B179" s="378">
        <v>37</v>
      </c>
      <c r="C179" s="381">
        <v>55</v>
      </c>
      <c r="D179" s="380">
        <f t="shared" si="4"/>
        <v>48.6486486486486</v>
      </c>
    </row>
    <row r="180" s="344" customFormat="1" ht="20.1" customHeight="1" spans="1:4">
      <c r="A180" s="230" t="s">
        <v>268</v>
      </c>
      <c r="B180" s="378">
        <v>133</v>
      </c>
      <c r="C180" s="381">
        <v>81</v>
      </c>
      <c r="D180" s="380">
        <f t="shared" si="4"/>
        <v>-39.0977443609023</v>
      </c>
    </row>
    <row r="181" s="344" customFormat="1" ht="20.1" customHeight="1" spans="1:4">
      <c r="A181" s="230" t="s">
        <v>269</v>
      </c>
      <c r="B181" s="378">
        <v>1395</v>
      </c>
      <c r="C181" s="381">
        <v>664</v>
      </c>
      <c r="D181" s="380">
        <f t="shared" si="4"/>
        <v>-52.4014336917563</v>
      </c>
    </row>
    <row r="182" s="344" customFormat="1" ht="20.1" customHeight="1" spans="1:4">
      <c r="A182" s="377" t="s">
        <v>169</v>
      </c>
      <c r="B182" s="378">
        <v>403</v>
      </c>
      <c r="C182" s="381">
        <v>432</v>
      </c>
      <c r="D182" s="380">
        <f t="shared" si="4"/>
        <v>7.19602977667493</v>
      </c>
    </row>
    <row r="183" s="344" customFormat="1" ht="20.1" customHeight="1" spans="1:4">
      <c r="A183" s="230" t="s">
        <v>170</v>
      </c>
      <c r="B183" s="378">
        <v>871</v>
      </c>
      <c r="C183" s="379">
        <v>128</v>
      </c>
      <c r="D183" s="380">
        <f t="shared" si="4"/>
        <v>-85.3042479908152</v>
      </c>
    </row>
    <row r="184" s="344" customFormat="1" ht="20.1" customHeight="1" spans="1:4">
      <c r="A184" s="230" t="s">
        <v>171</v>
      </c>
      <c r="B184" s="378">
        <v>0</v>
      </c>
      <c r="C184" s="381">
        <v>0</v>
      </c>
      <c r="D184" s="380" t="str">
        <f t="shared" si="4"/>
        <v/>
      </c>
    </row>
    <row r="185" s="344" customFormat="1" ht="20.1" customHeight="1" spans="1:4">
      <c r="A185" s="230" t="s">
        <v>270</v>
      </c>
      <c r="B185" s="378">
        <v>4</v>
      </c>
      <c r="C185" s="381">
        <v>11</v>
      </c>
      <c r="D185" s="380">
        <f t="shared" si="4"/>
        <v>175</v>
      </c>
    </row>
    <row r="186" s="344" customFormat="1" ht="20.1" customHeight="1" spans="1:4">
      <c r="A186" s="230" t="s">
        <v>178</v>
      </c>
      <c r="B186" s="378">
        <v>58</v>
      </c>
      <c r="C186" s="381">
        <v>57</v>
      </c>
      <c r="D186" s="380">
        <f t="shared" si="4"/>
        <v>-1.72413793103449</v>
      </c>
    </row>
    <row r="187" s="344" customFormat="1" ht="20.1" customHeight="1" spans="1:4">
      <c r="A187" s="230" t="s">
        <v>271</v>
      </c>
      <c r="B187" s="378">
        <v>59</v>
      </c>
      <c r="C187" s="381">
        <v>36</v>
      </c>
      <c r="D187" s="380">
        <f t="shared" si="4"/>
        <v>-38.9830508474576</v>
      </c>
    </row>
    <row r="188" s="344" customFormat="1" ht="20.1" customHeight="1" spans="1:4">
      <c r="A188" s="230" t="s">
        <v>272</v>
      </c>
      <c r="B188" s="378">
        <v>479</v>
      </c>
      <c r="C188" s="381">
        <v>577</v>
      </c>
      <c r="D188" s="380">
        <f t="shared" si="4"/>
        <v>20.4592901878914</v>
      </c>
    </row>
    <row r="189" s="344" customFormat="1" ht="20.1" customHeight="1" spans="1:4">
      <c r="A189" s="230" t="s">
        <v>169</v>
      </c>
      <c r="B189" s="378">
        <v>237</v>
      </c>
      <c r="C189" s="381">
        <v>247</v>
      </c>
      <c r="D189" s="380">
        <f t="shared" si="4"/>
        <v>4.21940928270041</v>
      </c>
    </row>
    <row r="190" s="344" customFormat="1" ht="20.1" customHeight="1" spans="1:4">
      <c r="A190" s="230" t="s">
        <v>170</v>
      </c>
      <c r="B190" s="378">
        <v>111</v>
      </c>
      <c r="C190" s="379">
        <v>197</v>
      </c>
      <c r="D190" s="380">
        <f t="shared" si="4"/>
        <v>77.4774774774775</v>
      </c>
    </row>
    <row r="191" s="344" customFormat="1" ht="20.1" customHeight="1" spans="1:4">
      <c r="A191" s="230" t="s">
        <v>171</v>
      </c>
      <c r="B191" s="378">
        <v>0</v>
      </c>
      <c r="C191" s="381">
        <v>0</v>
      </c>
      <c r="D191" s="380" t="str">
        <f t="shared" si="4"/>
        <v/>
      </c>
    </row>
    <row r="192" s="344" customFormat="1" ht="20.1" customHeight="1" spans="1:4">
      <c r="A192" s="230" t="s">
        <v>273</v>
      </c>
      <c r="B192" s="378">
        <v>52</v>
      </c>
      <c r="C192" s="381">
        <v>80</v>
      </c>
      <c r="D192" s="380">
        <f t="shared" si="4"/>
        <v>53.8461538461539</v>
      </c>
    </row>
    <row r="193" s="344" customFormat="1" ht="20.1" customHeight="1" spans="1:4">
      <c r="A193" s="230" t="s">
        <v>274</v>
      </c>
      <c r="B193" s="378">
        <v>0</v>
      </c>
      <c r="C193" s="381">
        <v>0</v>
      </c>
      <c r="D193" s="380" t="str">
        <f t="shared" si="4"/>
        <v/>
      </c>
    </row>
    <row r="194" s="344" customFormat="1" ht="20.1" customHeight="1" spans="1:4">
      <c r="A194" s="230" t="s">
        <v>178</v>
      </c>
      <c r="B194" s="378">
        <v>42</v>
      </c>
      <c r="C194" s="381">
        <v>43</v>
      </c>
      <c r="D194" s="380">
        <f t="shared" si="4"/>
        <v>2.38095238095237</v>
      </c>
    </row>
    <row r="195" s="344" customFormat="1" ht="20.1" customHeight="1" spans="1:4">
      <c r="A195" s="230" t="s">
        <v>275</v>
      </c>
      <c r="B195" s="378">
        <v>37</v>
      </c>
      <c r="C195" s="381">
        <v>10</v>
      </c>
      <c r="D195" s="380">
        <f t="shared" si="4"/>
        <v>-72.972972972973</v>
      </c>
    </row>
    <row r="196" s="344" customFormat="1" ht="20.1" customHeight="1" spans="1:4">
      <c r="A196" s="230" t="s">
        <v>276</v>
      </c>
      <c r="B196" s="378">
        <v>0</v>
      </c>
      <c r="C196" s="381">
        <v>0</v>
      </c>
      <c r="D196" s="380" t="str">
        <f t="shared" si="4"/>
        <v/>
      </c>
    </row>
    <row r="197" s="344" customFormat="1" ht="20.1" customHeight="1" spans="1:4">
      <c r="A197" s="230" t="s">
        <v>169</v>
      </c>
      <c r="B197" s="378">
        <v>0</v>
      </c>
      <c r="C197" s="379">
        <v>0</v>
      </c>
      <c r="D197" s="380" t="str">
        <f t="shared" si="4"/>
        <v/>
      </c>
    </row>
    <row r="198" s="344" customFormat="1" ht="20.1" customHeight="1" spans="1:4">
      <c r="A198" s="377" t="s">
        <v>170</v>
      </c>
      <c r="B198" s="378">
        <v>0</v>
      </c>
      <c r="C198" s="381">
        <v>0</v>
      </c>
      <c r="D198" s="380" t="str">
        <f t="shared" si="4"/>
        <v/>
      </c>
    </row>
    <row r="199" s="344" customFormat="1" ht="20.1" customHeight="1" spans="1:4">
      <c r="A199" s="230" t="s">
        <v>171</v>
      </c>
      <c r="B199" s="378">
        <v>0</v>
      </c>
      <c r="C199" s="381">
        <v>0</v>
      </c>
      <c r="D199" s="380" t="str">
        <f t="shared" si="4"/>
        <v/>
      </c>
    </row>
    <row r="200" s="344" customFormat="1" ht="20.1" customHeight="1" spans="1:4">
      <c r="A200" s="230" t="s">
        <v>178</v>
      </c>
      <c r="B200" s="378">
        <v>0</v>
      </c>
      <c r="C200" s="381">
        <v>0</v>
      </c>
      <c r="D200" s="380" t="str">
        <f t="shared" si="4"/>
        <v/>
      </c>
    </row>
    <row r="201" s="344" customFormat="1" ht="20.1" customHeight="1" spans="1:4">
      <c r="A201" s="230" t="s">
        <v>277</v>
      </c>
      <c r="B201" s="378">
        <v>0</v>
      </c>
      <c r="C201" s="381">
        <v>0</v>
      </c>
      <c r="D201" s="380" t="str">
        <f t="shared" si="4"/>
        <v/>
      </c>
    </row>
    <row r="202" s="344" customFormat="1" ht="20.1" customHeight="1" spans="1:4">
      <c r="A202" s="230" t="s">
        <v>278</v>
      </c>
      <c r="B202" s="378">
        <v>935</v>
      </c>
      <c r="C202" s="381">
        <v>958</v>
      </c>
      <c r="D202" s="380">
        <f t="shared" si="4"/>
        <v>2.45989304812835</v>
      </c>
    </row>
    <row r="203" s="344" customFormat="1" ht="20.1" customHeight="1" spans="1:4">
      <c r="A203" s="230" t="s">
        <v>169</v>
      </c>
      <c r="B203" s="378">
        <v>459</v>
      </c>
      <c r="C203" s="381">
        <v>478</v>
      </c>
      <c r="D203" s="380">
        <f t="shared" si="4"/>
        <v>4.13943355119826</v>
      </c>
    </row>
    <row r="204" s="344" customFormat="1" ht="20.1" customHeight="1" spans="1:4">
      <c r="A204" s="230" t="s">
        <v>170</v>
      </c>
      <c r="B204" s="378">
        <v>326</v>
      </c>
      <c r="C204" s="379">
        <v>322</v>
      </c>
      <c r="D204" s="380">
        <f t="shared" si="4"/>
        <v>-1.22699386503068</v>
      </c>
    </row>
    <row r="205" s="344" customFormat="1" ht="20.1" customHeight="1" spans="1:4">
      <c r="A205" s="230" t="s">
        <v>171</v>
      </c>
      <c r="B205" s="378">
        <v>0</v>
      </c>
      <c r="C205" s="381">
        <v>0</v>
      </c>
      <c r="D205" s="380" t="str">
        <f t="shared" si="4"/>
        <v/>
      </c>
    </row>
    <row r="206" s="344" customFormat="1" ht="20.1" customHeight="1" spans="1:4">
      <c r="A206" s="230" t="s">
        <v>178</v>
      </c>
      <c r="B206" s="378">
        <v>145</v>
      </c>
      <c r="C206" s="381">
        <v>146</v>
      </c>
      <c r="D206" s="380">
        <f t="shared" si="4"/>
        <v>0.689655172413794</v>
      </c>
    </row>
    <row r="207" s="344" customFormat="1" ht="20.1" customHeight="1" spans="1:4">
      <c r="A207" s="230" t="s">
        <v>279</v>
      </c>
      <c r="B207" s="378">
        <v>5</v>
      </c>
      <c r="C207" s="381">
        <v>12</v>
      </c>
      <c r="D207" s="380">
        <f t="shared" si="4"/>
        <v>140</v>
      </c>
    </row>
    <row r="208" s="344" customFormat="1" ht="20.1" customHeight="1" spans="1:4">
      <c r="A208" s="230" t="s">
        <v>280</v>
      </c>
      <c r="B208" s="378">
        <v>0</v>
      </c>
      <c r="C208" s="381">
        <v>0</v>
      </c>
      <c r="D208" s="380" t="str">
        <f t="shared" si="4"/>
        <v/>
      </c>
    </row>
    <row r="209" s="344" customFormat="1" ht="20.1" customHeight="1" spans="1:4">
      <c r="A209" s="230" t="s">
        <v>169</v>
      </c>
      <c r="B209" s="378">
        <v>0</v>
      </c>
      <c r="C209" s="381">
        <v>0</v>
      </c>
      <c r="D209" s="380" t="str">
        <f t="shared" si="4"/>
        <v/>
      </c>
    </row>
    <row r="210" s="344" customFormat="1" ht="20.1" customHeight="1" spans="1:4">
      <c r="A210" s="230" t="s">
        <v>170</v>
      </c>
      <c r="B210" s="378">
        <v>0</v>
      </c>
      <c r="C210" s="381">
        <v>0</v>
      </c>
      <c r="D210" s="380" t="str">
        <f t="shared" si="4"/>
        <v/>
      </c>
    </row>
    <row r="211" s="344" customFormat="1" ht="20.1" customHeight="1" spans="1:4">
      <c r="A211" s="230" t="s">
        <v>171</v>
      </c>
      <c r="B211" s="378">
        <v>0</v>
      </c>
      <c r="C211" s="379">
        <v>0</v>
      </c>
      <c r="D211" s="380" t="str">
        <f t="shared" si="4"/>
        <v/>
      </c>
    </row>
    <row r="212" s="344" customFormat="1" ht="20.1" customHeight="1" spans="1:4">
      <c r="A212" s="230" t="s">
        <v>281</v>
      </c>
      <c r="B212" s="378">
        <v>0</v>
      </c>
      <c r="C212" s="381">
        <v>0</v>
      </c>
      <c r="D212" s="380" t="str">
        <f t="shared" si="4"/>
        <v/>
      </c>
    </row>
    <row r="213" s="344" customFormat="1" ht="20.1" customHeight="1" spans="1:4">
      <c r="A213" s="230" t="s">
        <v>178</v>
      </c>
      <c r="B213" s="378">
        <v>0</v>
      </c>
      <c r="C213" s="381">
        <v>0</v>
      </c>
      <c r="D213" s="380" t="str">
        <f t="shared" si="4"/>
        <v/>
      </c>
    </row>
    <row r="214" s="344" customFormat="1" ht="20.1" customHeight="1" spans="1:4">
      <c r="A214" s="230" t="s">
        <v>282</v>
      </c>
      <c r="B214" s="378">
        <v>0</v>
      </c>
      <c r="C214" s="381">
        <v>0</v>
      </c>
      <c r="D214" s="380" t="str">
        <f t="shared" si="4"/>
        <v/>
      </c>
    </row>
    <row r="215" s="344" customFormat="1" ht="20.1" customHeight="1" spans="1:4">
      <c r="A215" s="230" t="s">
        <v>283</v>
      </c>
      <c r="B215" s="378">
        <v>2417</v>
      </c>
      <c r="C215" s="381">
        <v>2277</v>
      </c>
      <c r="D215" s="380">
        <f t="shared" si="4"/>
        <v>-5.7923045097228</v>
      </c>
    </row>
    <row r="216" s="344" customFormat="1" ht="20.1" customHeight="1" spans="1:4">
      <c r="A216" s="230" t="s">
        <v>169</v>
      </c>
      <c r="B216" s="378">
        <v>1351</v>
      </c>
      <c r="C216" s="381">
        <v>1385</v>
      </c>
      <c r="D216" s="380">
        <f t="shared" si="4"/>
        <v>2.51665433012582</v>
      </c>
    </row>
    <row r="217" s="344" customFormat="1" ht="20.1" customHeight="1" spans="1:4">
      <c r="A217" s="230" t="s">
        <v>170</v>
      </c>
      <c r="B217" s="378">
        <v>3</v>
      </c>
      <c r="C217" s="381">
        <v>0</v>
      </c>
      <c r="D217" s="380">
        <f t="shared" si="4"/>
        <v>-100</v>
      </c>
    </row>
    <row r="218" s="344" customFormat="1" ht="20.1" customHeight="1" spans="1:4">
      <c r="A218" s="230" t="s">
        <v>171</v>
      </c>
      <c r="B218" s="378">
        <v>0</v>
      </c>
      <c r="C218" s="379">
        <v>0</v>
      </c>
      <c r="D218" s="380" t="str">
        <f t="shared" si="4"/>
        <v/>
      </c>
    </row>
    <row r="219" s="344" customFormat="1" ht="20.1" customHeight="1" spans="1:4">
      <c r="A219" s="230" t="s">
        <v>284</v>
      </c>
      <c r="B219" s="378">
        <v>90</v>
      </c>
      <c r="C219" s="381">
        <v>21</v>
      </c>
      <c r="D219" s="380">
        <f t="shared" si="4"/>
        <v>-76.6666666666667</v>
      </c>
    </row>
    <row r="220" s="344" customFormat="1" ht="20.1" customHeight="1" spans="1:4">
      <c r="A220" s="230" t="s">
        <v>285</v>
      </c>
      <c r="B220" s="378">
        <v>190</v>
      </c>
      <c r="C220" s="381">
        <v>89</v>
      </c>
      <c r="D220" s="380">
        <f t="shared" si="4"/>
        <v>-53.1578947368421</v>
      </c>
    </row>
    <row r="221" s="344" customFormat="1" ht="20.1" customHeight="1" spans="1:4">
      <c r="A221" s="230" t="s">
        <v>210</v>
      </c>
      <c r="B221" s="378">
        <v>26</v>
      </c>
      <c r="C221" s="381">
        <v>4</v>
      </c>
      <c r="D221" s="380">
        <f t="shared" si="4"/>
        <v>-84.6153846153846</v>
      </c>
    </row>
    <row r="222" s="344" customFormat="1" ht="20.1" customHeight="1" spans="1:4">
      <c r="A222" s="230" t="s">
        <v>286</v>
      </c>
      <c r="B222" s="378">
        <v>7</v>
      </c>
      <c r="C222" s="381">
        <v>0</v>
      </c>
      <c r="D222" s="380">
        <f t="shared" ref="D222:D285" si="5">IFERROR((C222/B222-1)*100,"")</f>
        <v>-100</v>
      </c>
    </row>
    <row r="223" s="344" customFormat="1" ht="20.1" customHeight="1" spans="1:4">
      <c r="A223" s="230" t="s">
        <v>287</v>
      </c>
      <c r="B223" s="378">
        <v>9</v>
      </c>
      <c r="C223" s="381">
        <v>9</v>
      </c>
      <c r="D223" s="380">
        <f t="shared" si="5"/>
        <v>0</v>
      </c>
    </row>
    <row r="224" s="344" customFormat="1" ht="20.1" customHeight="1" spans="1:4">
      <c r="A224" s="230" t="s">
        <v>288</v>
      </c>
      <c r="B224" s="378">
        <v>0</v>
      </c>
      <c r="C224" s="381">
        <v>0</v>
      </c>
      <c r="D224" s="380" t="str">
        <f t="shared" si="5"/>
        <v/>
      </c>
    </row>
    <row r="225" s="344" customFormat="1" ht="20.1" customHeight="1" spans="1:4">
      <c r="A225" s="230" t="s">
        <v>289</v>
      </c>
      <c r="B225" s="378">
        <v>0</v>
      </c>
      <c r="C225" s="381">
        <v>0</v>
      </c>
      <c r="D225" s="380" t="str">
        <f t="shared" si="5"/>
        <v/>
      </c>
    </row>
    <row r="226" s="344" customFormat="1" ht="20.1" customHeight="1" spans="1:4">
      <c r="A226" s="230" t="s">
        <v>290</v>
      </c>
      <c r="B226" s="378">
        <v>0</v>
      </c>
      <c r="C226" s="379">
        <v>7</v>
      </c>
      <c r="D226" s="380" t="str">
        <f t="shared" si="5"/>
        <v/>
      </c>
    </row>
    <row r="227" s="344" customFormat="1" ht="20.1" customHeight="1" spans="1:4">
      <c r="A227" s="230" t="s">
        <v>291</v>
      </c>
      <c r="B227" s="378">
        <v>46</v>
      </c>
      <c r="C227" s="381">
        <v>31</v>
      </c>
      <c r="D227" s="380">
        <f t="shared" si="5"/>
        <v>-32.6086956521739</v>
      </c>
    </row>
    <row r="228" s="344" customFormat="1" ht="20.1" customHeight="1" spans="1:4">
      <c r="A228" s="230" t="s">
        <v>178</v>
      </c>
      <c r="B228" s="378">
        <v>388</v>
      </c>
      <c r="C228" s="381">
        <v>406</v>
      </c>
      <c r="D228" s="380">
        <f t="shared" si="5"/>
        <v>4.63917525773196</v>
      </c>
    </row>
    <row r="229" s="344" customFormat="1" ht="20.1" customHeight="1" spans="1:4">
      <c r="A229" s="230" t="s">
        <v>292</v>
      </c>
      <c r="B229" s="378">
        <v>307</v>
      </c>
      <c r="C229" s="381">
        <v>325</v>
      </c>
      <c r="D229" s="380">
        <f t="shared" si="5"/>
        <v>5.86319218241043</v>
      </c>
    </row>
    <row r="230" s="344" customFormat="1" ht="20.1" customHeight="1" spans="1:4">
      <c r="A230" s="230" t="s">
        <v>293</v>
      </c>
      <c r="B230" s="378">
        <v>0</v>
      </c>
      <c r="C230" s="381">
        <v>0</v>
      </c>
      <c r="D230" s="380" t="str">
        <f t="shared" si="5"/>
        <v/>
      </c>
    </row>
    <row r="231" s="344" customFormat="1" ht="20.1" customHeight="1" spans="1:4">
      <c r="A231" s="230" t="s">
        <v>169</v>
      </c>
      <c r="B231" s="378">
        <v>0</v>
      </c>
      <c r="C231" s="381">
        <v>0</v>
      </c>
      <c r="D231" s="380" t="str">
        <f t="shared" si="5"/>
        <v/>
      </c>
    </row>
    <row r="232" s="344" customFormat="1" ht="20.1" customHeight="1" spans="1:4">
      <c r="A232" s="230" t="s">
        <v>170</v>
      </c>
      <c r="B232" s="378">
        <v>0</v>
      </c>
      <c r="C232" s="379">
        <v>0</v>
      </c>
      <c r="D232" s="380" t="str">
        <f t="shared" si="5"/>
        <v/>
      </c>
    </row>
    <row r="233" s="344" customFormat="1" ht="20.1" customHeight="1" spans="1:4">
      <c r="A233" s="230" t="s">
        <v>171</v>
      </c>
      <c r="B233" s="378">
        <v>0</v>
      </c>
      <c r="C233" s="381">
        <v>0</v>
      </c>
      <c r="D233" s="380" t="str">
        <f t="shared" si="5"/>
        <v/>
      </c>
    </row>
    <row r="234" s="344" customFormat="1" ht="20.1" customHeight="1" spans="1:4">
      <c r="A234" s="230" t="s">
        <v>264</v>
      </c>
      <c r="B234" s="378">
        <v>0</v>
      </c>
      <c r="C234" s="381">
        <v>0</v>
      </c>
      <c r="D234" s="380" t="str">
        <f t="shared" si="5"/>
        <v/>
      </c>
    </row>
    <row r="235" s="344" customFormat="1" ht="20.1" customHeight="1" spans="1:4">
      <c r="A235" s="230" t="s">
        <v>178</v>
      </c>
      <c r="B235" s="378">
        <v>0</v>
      </c>
      <c r="C235" s="381">
        <v>0</v>
      </c>
      <c r="D235" s="380" t="str">
        <f t="shared" si="5"/>
        <v/>
      </c>
    </row>
    <row r="236" s="344" customFormat="1" ht="20.1" customHeight="1" spans="1:4">
      <c r="A236" s="230" t="s">
        <v>294</v>
      </c>
      <c r="B236" s="378">
        <v>0</v>
      </c>
      <c r="C236" s="381">
        <v>0</v>
      </c>
      <c r="D236" s="380" t="str">
        <f t="shared" si="5"/>
        <v/>
      </c>
    </row>
    <row r="237" s="344" customFormat="1" ht="20.1" customHeight="1" spans="1:4">
      <c r="A237" s="230" t="s">
        <v>295</v>
      </c>
      <c r="B237" s="378">
        <v>0</v>
      </c>
      <c r="C237" s="381">
        <v>45</v>
      </c>
      <c r="D237" s="380" t="str">
        <f t="shared" si="5"/>
        <v/>
      </c>
    </row>
    <row r="238" s="344" customFormat="1" ht="20.1" customHeight="1" spans="1:4">
      <c r="A238" s="230" t="s">
        <v>169</v>
      </c>
      <c r="B238" s="378">
        <v>0</v>
      </c>
      <c r="C238" s="379">
        <v>0</v>
      </c>
      <c r="D238" s="380" t="str">
        <f t="shared" si="5"/>
        <v/>
      </c>
    </row>
    <row r="239" s="344" customFormat="1" ht="20.1" customHeight="1" spans="1:4">
      <c r="A239" s="230" t="s">
        <v>170</v>
      </c>
      <c r="B239" s="378">
        <v>0</v>
      </c>
      <c r="C239" s="381">
        <v>0</v>
      </c>
      <c r="D239" s="380" t="str">
        <f t="shared" si="5"/>
        <v/>
      </c>
    </row>
    <row r="240" s="344" customFormat="1" ht="20.1" customHeight="1" spans="1:4">
      <c r="A240" s="230" t="s">
        <v>171</v>
      </c>
      <c r="B240" s="378">
        <v>0</v>
      </c>
      <c r="C240" s="381">
        <v>0</v>
      </c>
      <c r="D240" s="380" t="str">
        <f t="shared" si="5"/>
        <v/>
      </c>
    </row>
    <row r="241" s="344" customFormat="1" ht="20.1" customHeight="1" spans="1:4">
      <c r="A241" s="230" t="s">
        <v>296</v>
      </c>
      <c r="B241" s="378">
        <v>0</v>
      </c>
      <c r="C241" s="381">
        <v>45</v>
      </c>
      <c r="D241" s="380" t="str">
        <f t="shared" si="5"/>
        <v/>
      </c>
    </row>
    <row r="242" s="344" customFormat="1" ht="20.1" customHeight="1" spans="1:4">
      <c r="A242" s="230" t="s">
        <v>297</v>
      </c>
      <c r="B242" s="378">
        <v>0</v>
      </c>
      <c r="C242" s="381">
        <v>0</v>
      </c>
      <c r="D242" s="380" t="str">
        <f t="shared" si="5"/>
        <v/>
      </c>
    </row>
    <row r="243" s="344" customFormat="1" ht="20.1" customHeight="1" spans="1:4">
      <c r="A243" s="230" t="s">
        <v>298</v>
      </c>
      <c r="B243" s="378">
        <v>506</v>
      </c>
      <c r="C243" s="381">
        <v>2292</v>
      </c>
      <c r="D243" s="380">
        <f t="shared" si="5"/>
        <v>352.96442687747</v>
      </c>
    </row>
    <row r="244" s="344" customFormat="1" ht="20.1" customHeight="1" spans="1:4">
      <c r="A244" s="230" t="s">
        <v>299</v>
      </c>
      <c r="B244" s="378">
        <v>0</v>
      </c>
      <c r="C244" s="381">
        <v>0</v>
      </c>
      <c r="D244" s="380" t="str">
        <f t="shared" si="5"/>
        <v/>
      </c>
    </row>
    <row r="245" s="344" customFormat="1" ht="20.1" customHeight="1" spans="1:4">
      <c r="A245" s="230" t="s">
        <v>300</v>
      </c>
      <c r="B245" s="378">
        <v>506</v>
      </c>
      <c r="C245" s="379">
        <v>2292</v>
      </c>
      <c r="D245" s="380">
        <f t="shared" si="5"/>
        <v>352.96442687747</v>
      </c>
    </row>
    <row r="246" s="344" customFormat="1" ht="20.1" customHeight="1" spans="1:4">
      <c r="A246" s="377" t="s">
        <v>301</v>
      </c>
      <c r="B246" s="378">
        <v>0</v>
      </c>
      <c r="C246" s="381">
        <v>0</v>
      </c>
      <c r="D246" s="380" t="str">
        <f t="shared" si="5"/>
        <v/>
      </c>
    </row>
    <row r="247" s="344" customFormat="1" ht="20.1" customHeight="1" spans="1:4">
      <c r="A247" s="377" t="s">
        <v>302</v>
      </c>
      <c r="B247" s="378">
        <v>0</v>
      </c>
      <c r="C247" s="381">
        <v>0</v>
      </c>
      <c r="D247" s="380" t="str">
        <f t="shared" si="5"/>
        <v/>
      </c>
    </row>
    <row r="248" s="344" customFormat="1" ht="20.1" customHeight="1" spans="1:4">
      <c r="A248" s="377" t="s">
        <v>169</v>
      </c>
      <c r="B248" s="378">
        <v>0</v>
      </c>
      <c r="C248" s="381">
        <v>0</v>
      </c>
      <c r="D248" s="380" t="str">
        <f t="shared" si="5"/>
        <v/>
      </c>
    </row>
    <row r="249" s="344" customFormat="1" ht="20.1" customHeight="1" spans="1:4">
      <c r="A249" s="377" t="s">
        <v>170</v>
      </c>
      <c r="B249" s="378">
        <v>0</v>
      </c>
      <c r="C249" s="381">
        <v>0</v>
      </c>
      <c r="D249" s="380" t="str">
        <f t="shared" si="5"/>
        <v/>
      </c>
    </row>
    <row r="250" s="344" customFormat="1" ht="20.1" customHeight="1" spans="1:4">
      <c r="A250" s="377" t="s">
        <v>171</v>
      </c>
      <c r="B250" s="378">
        <v>0</v>
      </c>
      <c r="C250" s="381">
        <v>0</v>
      </c>
      <c r="D250" s="380" t="str">
        <f t="shared" si="5"/>
        <v/>
      </c>
    </row>
    <row r="251" s="344" customFormat="1" ht="20.1" customHeight="1" spans="1:4">
      <c r="A251" s="377" t="s">
        <v>264</v>
      </c>
      <c r="B251" s="378">
        <v>0</v>
      </c>
      <c r="C251" s="381">
        <v>0</v>
      </c>
      <c r="D251" s="380" t="str">
        <f t="shared" si="5"/>
        <v/>
      </c>
    </row>
    <row r="252" s="344" customFormat="1" ht="20.1" customHeight="1" spans="1:4">
      <c r="A252" s="377" t="s">
        <v>178</v>
      </c>
      <c r="B252" s="378">
        <v>0</v>
      </c>
      <c r="C252" s="381">
        <v>0</v>
      </c>
      <c r="D252" s="380" t="str">
        <f t="shared" si="5"/>
        <v/>
      </c>
    </row>
    <row r="253" s="344" customFormat="1" ht="20.1" customHeight="1" spans="1:4">
      <c r="A253" s="377" t="s">
        <v>303</v>
      </c>
      <c r="B253" s="378">
        <v>0</v>
      </c>
      <c r="C253" s="381">
        <v>0</v>
      </c>
      <c r="D253" s="380" t="str">
        <f t="shared" si="5"/>
        <v/>
      </c>
    </row>
    <row r="254" s="344" customFormat="1" ht="20.1" customHeight="1" spans="1:4">
      <c r="A254" s="377" t="s">
        <v>304</v>
      </c>
      <c r="B254" s="378">
        <v>0</v>
      </c>
      <c r="C254" s="381">
        <v>0</v>
      </c>
      <c r="D254" s="380" t="str">
        <f t="shared" si="5"/>
        <v/>
      </c>
    </row>
    <row r="255" s="344" customFormat="1" ht="20.1" customHeight="1" spans="1:4">
      <c r="A255" s="377" t="s">
        <v>305</v>
      </c>
      <c r="B255" s="378">
        <v>0</v>
      </c>
      <c r="C255" s="381">
        <v>0</v>
      </c>
      <c r="D255" s="380" t="str">
        <f t="shared" si="5"/>
        <v/>
      </c>
    </row>
    <row r="256" s="344" customFormat="1" ht="20.1" customHeight="1" spans="1:4">
      <c r="A256" s="377" t="s">
        <v>306</v>
      </c>
      <c r="B256" s="378">
        <v>0</v>
      </c>
      <c r="C256" s="381">
        <v>0</v>
      </c>
      <c r="D256" s="380" t="str">
        <f t="shared" si="5"/>
        <v/>
      </c>
    </row>
    <row r="257" s="344" customFormat="1" ht="20.1" customHeight="1" spans="1:4">
      <c r="A257" s="377" t="s">
        <v>307</v>
      </c>
      <c r="B257" s="378">
        <v>0</v>
      </c>
      <c r="C257" s="381">
        <v>0</v>
      </c>
      <c r="D257" s="380" t="str">
        <f t="shared" si="5"/>
        <v/>
      </c>
    </row>
    <row r="258" s="344" customFormat="1" ht="20.1" customHeight="1" spans="1:4">
      <c r="A258" s="377" t="s">
        <v>308</v>
      </c>
      <c r="B258" s="378">
        <v>0</v>
      </c>
      <c r="C258" s="381">
        <v>0</v>
      </c>
      <c r="D258" s="380" t="str">
        <f t="shared" si="5"/>
        <v/>
      </c>
    </row>
    <row r="259" s="344" customFormat="1" ht="20.1" customHeight="1" spans="1:4">
      <c r="A259" s="377" t="s">
        <v>309</v>
      </c>
      <c r="B259" s="378">
        <v>0</v>
      </c>
      <c r="C259" s="381">
        <v>0</v>
      </c>
      <c r="D259" s="380" t="str">
        <f t="shared" si="5"/>
        <v/>
      </c>
    </row>
    <row r="260" s="344" customFormat="1" ht="20.1" customHeight="1" spans="1:4">
      <c r="A260" s="377" t="s">
        <v>310</v>
      </c>
      <c r="B260" s="378">
        <v>0</v>
      </c>
      <c r="C260" s="379">
        <v>0</v>
      </c>
      <c r="D260" s="380" t="str">
        <f t="shared" si="5"/>
        <v/>
      </c>
    </row>
    <row r="261" s="344" customFormat="1" ht="20.1" customHeight="1" spans="1:4">
      <c r="A261" s="377" t="s">
        <v>311</v>
      </c>
      <c r="B261" s="378">
        <v>0</v>
      </c>
      <c r="C261" s="381">
        <v>0</v>
      </c>
      <c r="D261" s="380" t="str">
        <f t="shared" si="5"/>
        <v/>
      </c>
    </row>
    <row r="262" s="344" customFormat="1" ht="20.1" customHeight="1" spans="1:4">
      <c r="A262" s="377" t="s">
        <v>312</v>
      </c>
      <c r="B262" s="378">
        <v>0</v>
      </c>
      <c r="C262" s="381">
        <v>0</v>
      </c>
      <c r="D262" s="380" t="str">
        <f t="shared" si="5"/>
        <v/>
      </c>
    </row>
    <row r="263" s="344" customFormat="1" ht="20.1" customHeight="1" spans="1:4">
      <c r="A263" s="377" t="s">
        <v>313</v>
      </c>
      <c r="B263" s="378">
        <v>0</v>
      </c>
      <c r="C263" s="145">
        <v>0</v>
      </c>
      <c r="D263" s="380" t="str">
        <f t="shared" si="5"/>
        <v/>
      </c>
    </row>
    <row r="264" s="344" customFormat="1" ht="20.1" customHeight="1" spans="1:4">
      <c r="A264" s="377" t="s">
        <v>314</v>
      </c>
      <c r="B264" s="378">
        <v>0</v>
      </c>
      <c r="C264" s="145">
        <v>0</v>
      </c>
      <c r="D264" s="380" t="str">
        <f t="shared" si="5"/>
        <v/>
      </c>
    </row>
    <row r="265" s="344" customFormat="1" ht="20.1" customHeight="1" spans="1:4">
      <c r="A265" s="377" t="s">
        <v>315</v>
      </c>
      <c r="B265" s="378">
        <v>0</v>
      </c>
      <c r="C265" s="145">
        <v>0</v>
      </c>
      <c r="D265" s="380" t="str">
        <f t="shared" si="5"/>
        <v/>
      </c>
    </row>
    <row r="266" s="344" customFormat="1" ht="20.1" customHeight="1" spans="1:4">
      <c r="A266" s="230" t="s">
        <v>316</v>
      </c>
      <c r="B266" s="378">
        <v>0</v>
      </c>
      <c r="C266" s="145">
        <v>0</v>
      </c>
      <c r="D266" s="380" t="str">
        <f t="shared" si="5"/>
        <v/>
      </c>
    </row>
    <row r="267" s="344" customFormat="1" ht="20.1" customHeight="1" spans="1:4">
      <c r="A267" s="230" t="s">
        <v>317</v>
      </c>
      <c r="B267" s="378">
        <v>0</v>
      </c>
      <c r="C267" s="145">
        <v>0</v>
      </c>
      <c r="D267" s="380" t="str">
        <f t="shared" si="5"/>
        <v/>
      </c>
    </row>
    <row r="268" s="344" customFormat="1" ht="20.1" customHeight="1" spans="1:4">
      <c r="A268" s="230" t="s">
        <v>318</v>
      </c>
      <c r="B268" s="378">
        <v>0</v>
      </c>
      <c r="C268" s="145">
        <v>0</v>
      </c>
      <c r="D268" s="380" t="str">
        <f t="shared" si="5"/>
        <v/>
      </c>
    </row>
    <row r="269" s="344" customFormat="1" ht="20.1" customHeight="1" spans="1:4">
      <c r="A269" s="230" t="s">
        <v>319</v>
      </c>
      <c r="B269" s="378">
        <v>0</v>
      </c>
      <c r="C269" s="145">
        <v>0</v>
      </c>
      <c r="D269" s="380" t="str">
        <f t="shared" si="5"/>
        <v/>
      </c>
    </row>
    <row r="270" s="344" customFormat="1" ht="20.1" customHeight="1" spans="1:4">
      <c r="A270" s="230" t="s">
        <v>320</v>
      </c>
      <c r="B270" s="378">
        <v>0</v>
      </c>
      <c r="C270" s="145">
        <v>0</v>
      </c>
      <c r="D270" s="380" t="str">
        <f t="shared" si="5"/>
        <v/>
      </c>
    </row>
    <row r="271" s="344" customFormat="1" ht="20.1" customHeight="1" spans="1:4">
      <c r="A271" s="230" t="s">
        <v>321</v>
      </c>
      <c r="B271" s="378">
        <v>0</v>
      </c>
      <c r="C271" s="145">
        <v>0</v>
      </c>
      <c r="D271" s="380" t="str">
        <f t="shared" si="5"/>
        <v/>
      </c>
    </row>
    <row r="272" s="344" customFormat="1" ht="20.1" customHeight="1" spans="1:4">
      <c r="A272" s="230" t="s">
        <v>322</v>
      </c>
      <c r="B272" s="378">
        <v>0</v>
      </c>
      <c r="C272" s="145">
        <v>0</v>
      </c>
      <c r="D272" s="380" t="str">
        <f t="shared" si="5"/>
        <v/>
      </c>
    </row>
    <row r="273" s="344" customFormat="1" ht="20.1" customHeight="1" spans="1:4">
      <c r="A273" s="230" t="s">
        <v>323</v>
      </c>
      <c r="B273" s="378">
        <v>0</v>
      </c>
      <c r="C273" s="145">
        <v>0</v>
      </c>
      <c r="D273" s="380" t="str">
        <f t="shared" si="5"/>
        <v/>
      </c>
    </row>
    <row r="274" s="344" customFormat="1" ht="20.1" customHeight="1" spans="1:4">
      <c r="A274" s="230" t="s">
        <v>324</v>
      </c>
      <c r="B274" s="378">
        <v>0</v>
      </c>
      <c r="C274" s="145">
        <v>0</v>
      </c>
      <c r="D274" s="380" t="str">
        <f t="shared" si="5"/>
        <v/>
      </c>
    </row>
    <row r="275" s="344" customFormat="1" ht="20.1" customHeight="1" spans="1:4">
      <c r="A275" s="230" t="s">
        <v>325</v>
      </c>
      <c r="B275" s="378">
        <v>0</v>
      </c>
      <c r="C275" s="145">
        <v>0</v>
      </c>
      <c r="D275" s="380" t="str">
        <f t="shared" si="5"/>
        <v/>
      </c>
    </row>
    <row r="276" s="344" customFormat="1" ht="20.1" customHeight="1" spans="1:4">
      <c r="A276" s="230" t="s">
        <v>326</v>
      </c>
      <c r="B276" s="378">
        <v>0</v>
      </c>
      <c r="C276" s="145">
        <v>0</v>
      </c>
      <c r="D276" s="380" t="str">
        <f t="shared" si="5"/>
        <v/>
      </c>
    </row>
    <row r="277" s="344" customFormat="1" ht="20.1" customHeight="1" spans="1:4">
      <c r="A277" s="230" t="s">
        <v>327</v>
      </c>
      <c r="B277" s="378">
        <v>0</v>
      </c>
      <c r="C277" s="145">
        <v>0</v>
      </c>
      <c r="D277" s="380" t="str">
        <f t="shared" si="5"/>
        <v/>
      </c>
    </row>
    <row r="278" s="344" customFormat="1" ht="20.1" customHeight="1" spans="1:4">
      <c r="A278" s="230" t="s">
        <v>328</v>
      </c>
      <c r="B278" s="378">
        <v>0</v>
      </c>
      <c r="C278" s="145">
        <v>0</v>
      </c>
      <c r="D278" s="380" t="str">
        <f t="shared" si="5"/>
        <v/>
      </c>
    </row>
    <row r="279" s="344" customFormat="1" ht="20.1" customHeight="1" spans="1:4">
      <c r="A279" s="230" t="s">
        <v>169</v>
      </c>
      <c r="B279" s="378">
        <v>0</v>
      </c>
      <c r="C279" s="145">
        <v>0</v>
      </c>
      <c r="D279" s="380" t="str">
        <f t="shared" si="5"/>
        <v/>
      </c>
    </row>
    <row r="280" s="344" customFormat="1" ht="20.1" customHeight="1" spans="1:4">
      <c r="A280" s="230" t="s">
        <v>170</v>
      </c>
      <c r="B280" s="378">
        <v>0</v>
      </c>
      <c r="C280" s="145">
        <v>0</v>
      </c>
      <c r="D280" s="380" t="str">
        <f t="shared" si="5"/>
        <v/>
      </c>
    </row>
    <row r="281" s="344" customFormat="1" ht="20.1" customHeight="1" spans="1:4">
      <c r="A281" s="230" t="s">
        <v>171</v>
      </c>
      <c r="B281" s="378">
        <v>0</v>
      </c>
      <c r="C281" s="145">
        <v>0</v>
      </c>
      <c r="D281" s="380" t="str">
        <f t="shared" si="5"/>
        <v/>
      </c>
    </row>
    <row r="282" s="344" customFormat="1" ht="20.1" customHeight="1" spans="1:4">
      <c r="A282" s="230" t="s">
        <v>178</v>
      </c>
      <c r="B282" s="378">
        <v>0</v>
      </c>
      <c r="C282" s="145">
        <v>0</v>
      </c>
      <c r="D282" s="380" t="str">
        <f t="shared" si="5"/>
        <v/>
      </c>
    </row>
    <row r="283" s="344" customFormat="1" ht="20.1" customHeight="1" spans="1:4">
      <c r="A283" s="230" t="s">
        <v>329</v>
      </c>
      <c r="B283" s="378">
        <v>0</v>
      </c>
      <c r="C283" s="145">
        <v>0</v>
      </c>
      <c r="D283" s="380" t="str">
        <f t="shared" si="5"/>
        <v/>
      </c>
    </row>
    <row r="284" s="344" customFormat="1" ht="20.1" customHeight="1" spans="1:4">
      <c r="A284" s="230" t="s">
        <v>330</v>
      </c>
      <c r="B284" s="378">
        <v>0</v>
      </c>
      <c r="C284" s="145">
        <v>0</v>
      </c>
      <c r="D284" s="380" t="str">
        <f t="shared" si="5"/>
        <v/>
      </c>
    </row>
    <row r="285" s="344" customFormat="1" ht="20.1" customHeight="1" spans="1:4">
      <c r="A285" s="230" t="s">
        <v>331</v>
      </c>
      <c r="B285" s="378">
        <v>0</v>
      </c>
      <c r="C285" s="145">
        <v>0</v>
      </c>
      <c r="D285" s="380" t="str">
        <f t="shared" si="5"/>
        <v/>
      </c>
    </row>
    <row r="286" s="344" customFormat="1" ht="20.1" customHeight="1" spans="1:4">
      <c r="A286" s="377" t="s">
        <v>332</v>
      </c>
      <c r="B286" s="378">
        <v>846</v>
      </c>
      <c r="C286" s="145">
        <v>725</v>
      </c>
      <c r="D286" s="380">
        <f t="shared" ref="D286:D349" si="6">IFERROR((C286/B286-1)*100,"")</f>
        <v>-14.3026004728132</v>
      </c>
    </row>
    <row r="287" s="344" customFormat="1" ht="20.1" customHeight="1" spans="1:4">
      <c r="A287" s="377" t="s">
        <v>333</v>
      </c>
      <c r="B287" s="378">
        <v>0</v>
      </c>
      <c r="C287" s="145">
        <v>0</v>
      </c>
      <c r="D287" s="380" t="str">
        <f t="shared" si="6"/>
        <v/>
      </c>
    </row>
    <row r="288" s="344" customFormat="1" ht="20.1" customHeight="1" spans="1:4">
      <c r="A288" s="377" t="s">
        <v>334</v>
      </c>
      <c r="B288" s="378">
        <v>0</v>
      </c>
      <c r="C288" s="145">
        <v>0</v>
      </c>
      <c r="D288" s="380" t="str">
        <f t="shared" si="6"/>
        <v/>
      </c>
    </row>
    <row r="289" s="344" customFormat="1" ht="20.1" customHeight="1" spans="1:4">
      <c r="A289" s="377" t="s">
        <v>335</v>
      </c>
      <c r="B289" s="378">
        <v>0</v>
      </c>
      <c r="C289" s="145">
        <v>0</v>
      </c>
      <c r="D289" s="380" t="str">
        <f t="shared" si="6"/>
        <v/>
      </c>
    </row>
    <row r="290" s="344" customFormat="1" ht="20.1" customHeight="1" spans="1:4">
      <c r="A290" s="377" t="s">
        <v>336</v>
      </c>
      <c r="B290" s="378">
        <v>0</v>
      </c>
      <c r="C290" s="145">
        <v>0</v>
      </c>
      <c r="D290" s="380" t="str">
        <f t="shared" si="6"/>
        <v/>
      </c>
    </row>
    <row r="291" s="344" customFormat="1" ht="20.1" customHeight="1" spans="1:4">
      <c r="A291" s="377" t="s">
        <v>337</v>
      </c>
      <c r="B291" s="378">
        <v>0</v>
      </c>
      <c r="C291" s="145">
        <v>0</v>
      </c>
      <c r="D291" s="380" t="str">
        <f t="shared" si="6"/>
        <v/>
      </c>
    </row>
    <row r="292" s="344" customFormat="1" ht="20.1" customHeight="1" spans="1:4">
      <c r="A292" s="377" t="s">
        <v>338</v>
      </c>
      <c r="B292" s="378">
        <v>0</v>
      </c>
      <c r="C292" s="145">
        <v>0</v>
      </c>
      <c r="D292" s="380" t="str">
        <f t="shared" si="6"/>
        <v/>
      </c>
    </row>
    <row r="293" s="344" customFormat="1" ht="20.1" customHeight="1" spans="1:4">
      <c r="A293" s="377" t="s">
        <v>339</v>
      </c>
      <c r="B293" s="378">
        <v>0</v>
      </c>
      <c r="C293" s="145">
        <v>0</v>
      </c>
      <c r="D293" s="380" t="str">
        <f t="shared" si="6"/>
        <v/>
      </c>
    </row>
    <row r="294" s="344" customFormat="1" ht="20.1" customHeight="1" spans="1:4">
      <c r="A294" s="377" t="s">
        <v>340</v>
      </c>
      <c r="B294" s="378">
        <v>0</v>
      </c>
      <c r="C294" s="145">
        <v>0</v>
      </c>
      <c r="D294" s="380" t="str">
        <f t="shared" si="6"/>
        <v/>
      </c>
    </row>
    <row r="295" s="344" customFormat="1" ht="20.1" customHeight="1" spans="1:4">
      <c r="A295" s="230" t="s">
        <v>341</v>
      </c>
      <c r="B295" s="378">
        <v>846</v>
      </c>
      <c r="C295" s="145">
        <v>725</v>
      </c>
      <c r="D295" s="380">
        <f t="shared" si="6"/>
        <v>-14.3026004728132</v>
      </c>
    </row>
    <row r="296" s="344" customFormat="1" ht="20.1" customHeight="1" spans="1:4">
      <c r="A296" s="230" t="s">
        <v>342</v>
      </c>
      <c r="B296" s="378">
        <v>459</v>
      </c>
      <c r="C296" s="145">
        <v>447</v>
      </c>
      <c r="D296" s="380">
        <f t="shared" si="6"/>
        <v>-2.61437908496732</v>
      </c>
    </row>
    <row r="297" s="344" customFormat="1" ht="20.1" customHeight="1" spans="1:4">
      <c r="A297" s="230" t="s">
        <v>343</v>
      </c>
      <c r="B297" s="378">
        <v>0</v>
      </c>
      <c r="C297" s="145">
        <v>0</v>
      </c>
      <c r="D297" s="380" t="str">
        <f t="shared" si="6"/>
        <v/>
      </c>
    </row>
    <row r="298" s="344" customFormat="1" ht="20.1" customHeight="1" spans="1:4">
      <c r="A298" s="230" t="s">
        <v>344</v>
      </c>
      <c r="B298" s="378">
        <v>0</v>
      </c>
      <c r="C298" s="145">
        <v>0</v>
      </c>
      <c r="D298" s="380" t="str">
        <f t="shared" si="6"/>
        <v/>
      </c>
    </row>
    <row r="299" s="344" customFormat="1" ht="20.1" customHeight="1" spans="1:4">
      <c r="A299" s="230" t="s">
        <v>345</v>
      </c>
      <c r="B299" s="378">
        <v>0</v>
      </c>
      <c r="C299" s="145">
        <v>0</v>
      </c>
      <c r="D299" s="380" t="str">
        <f t="shared" si="6"/>
        <v/>
      </c>
    </row>
    <row r="300" s="344" customFormat="1" ht="20.1" customHeight="1" spans="1:4">
      <c r="A300" s="230" t="s">
        <v>346</v>
      </c>
      <c r="B300" s="378">
        <v>357</v>
      </c>
      <c r="C300" s="145">
        <v>140</v>
      </c>
      <c r="D300" s="380">
        <f t="shared" si="6"/>
        <v>-60.7843137254902</v>
      </c>
    </row>
    <row r="301" s="344" customFormat="1" ht="20.1" customHeight="1" spans="1:4">
      <c r="A301" s="230" t="s">
        <v>347</v>
      </c>
      <c r="B301" s="378">
        <v>0</v>
      </c>
      <c r="C301" s="145">
        <v>0</v>
      </c>
      <c r="D301" s="380" t="str">
        <f t="shared" si="6"/>
        <v/>
      </c>
    </row>
    <row r="302" s="344" customFormat="1" ht="20.1" customHeight="1" spans="1:4">
      <c r="A302" s="230" t="s">
        <v>348</v>
      </c>
      <c r="B302" s="378">
        <v>30</v>
      </c>
      <c r="C302" s="145">
        <v>138</v>
      </c>
      <c r="D302" s="380">
        <f t="shared" si="6"/>
        <v>360</v>
      </c>
    </row>
    <row r="303" s="344" customFormat="1" ht="20.1" customHeight="1" spans="1:4">
      <c r="A303" s="230" t="s">
        <v>349</v>
      </c>
      <c r="B303" s="378">
        <v>0</v>
      </c>
      <c r="C303" s="379">
        <v>0</v>
      </c>
      <c r="D303" s="380" t="str">
        <f t="shared" si="6"/>
        <v/>
      </c>
    </row>
    <row r="304" s="344" customFormat="1" ht="20.1" customHeight="1" spans="1:4">
      <c r="A304" s="230" t="s">
        <v>350</v>
      </c>
      <c r="B304" s="378">
        <v>0</v>
      </c>
      <c r="C304" s="379">
        <v>0</v>
      </c>
      <c r="D304" s="380" t="str">
        <f t="shared" si="6"/>
        <v/>
      </c>
    </row>
    <row r="305" s="344" customFormat="1" ht="20.1" customHeight="1" spans="1:4">
      <c r="A305" s="377" t="s">
        <v>351</v>
      </c>
      <c r="B305" s="378">
        <v>27903</v>
      </c>
      <c r="C305" s="381">
        <v>28518</v>
      </c>
      <c r="D305" s="380">
        <f t="shared" si="6"/>
        <v>2.20406407913127</v>
      </c>
    </row>
    <row r="306" s="344" customFormat="1" ht="20.1" customHeight="1" spans="1:4">
      <c r="A306" s="230" t="s">
        <v>352</v>
      </c>
      <c r="B306" s="378">
        <v>0</v>
      </c>
      <c r="C306" s="381">
        <v>0</v>
      </c>
      <c r="D306" s="380" t="str">
        <f t="shared" si="6"/>
        <v/>
      </c>
    </row>
    <row r="307" s="344" customFormat="1" ht="20.1" customHeight="1" spans="1:4">
      <c r="A307" s="230" t="s">
        <v>353</v>
      </c>
      <c r="B307" s="378">
        <v>0</v>
      </c>
      <c r="C307" s="381">
        <v>0</v>
      </c>
      <c r="D307" s="380" t="str">
        <f t="shared" si="6"/>
        <v/>
      </c>
    </row>
    <row r="308" s="344" customFormat="1" ht="20.1" customHeight="1" spans="1:4">
      <c r="A308" s="230" t="s">
        <v>354</v>
      </c>
      <c r="B308" s="378">
        <v>0</v>
      </c>
      <c r="C308" s="379">
        <v>0</v>
      </c>
      <c r="D308" s="380" t="str">
        <f t="shared" si="6"/>
        <v/>
      </c>
    </row>
    <row r="309" s="344" customFormat="1" ht="20.1" customHeight="1" spans="1:4">
      <c r="A309" s="230" t="s">
        <v>355</v>
      </c>
      <c r="B309" s="378">
        <v>25239</v>
      </c>
      <c r="C309" s="381">
        <v>26259</v>
      </c>
      <c r="D309" s="380">
        <f t="shared" si="6"/>
        <v>4.04136455485558</v>
      </c>
    </row>
    <row r="310" s="344" customFormat="1" ht="20.1" customHeight="1" spans="1:4">
      <c r="A310" s="230" t="s">
        <v>169</v>
      </c>
      <c r="B310" s="378">
        <v>21375</v>
      </c>
      <c r="C310" s="379">
        <v>21957</v>
      </c>
      <c r="D310" s="380">
        <f t="shared" si="6"/>
        <v>2.72280701754386</v>
      </c>
    </row>
    <row r="311" s="344" customFormat="1" ht="20.1" customHeight="1" spans="1:4">
      <c r="A311" s="230" t="s">
        <v>170</v>
      </c>
      <c r="B311" s="378">
        <v>35</v>
      </c>
      <c r="C311" s="381">
        <v>7</v>
      </c>
      <c r="D311" s="380">
        <f t="shared" si="6"/>
        <v>-80</v>
      </c>
    </row>
    <row r="312" s="344" customFormat="1" ht="20.1" customHeight="1" spans="1:4">
      <c r="A312" s="230" t="s">
        <v>171</v>
      </c>
      <c r="B312" s="378">
        <v>0</v>
      </c>
      <c r="C312" s="379">
        <v>0</v>
      </c>
      <c r="D312" s="380" t="str">
        <f t="shared" si="6"/>
        <v/>
      </c>
    </row>
    <row r="313" s="344" customFormat="1" ht="20.1" customHeight="1" spans="1:4">
      <c r="A313" s="230" t="s">
        <v>210</v>
      </c>
      <c r="B313" s="378">
        <v>0</v>
      </c>
      <c r="C313" s="381">
        <v>0</v>
      </c>
      <c r="D313" s="380" t="str">
        <f t="shared" si="6"/>
        <v/>
      </c>
    </row>
    <row r="314" s="344" customFormat="1" ht="20.1" customHeight="1" spans="1:4">
      <c r="A314" s="230" t="s">
        <v>356</v>
      </c>
      <c r="B314" s="378">
        <v>3238</v>
      </c>
      <c r="C314" s="381">
        <v>3851</v>
      </c>
      <c r="D314" s="380">
        <f t="shared" si="6"/>
        <v>18.9314391599753</v>
      </c>
    </row>
    <row r="315" s="344" customFormat="1" ht="20.1" customHeight="1" spans="1:4">
      <c r="A315" s="230" t="s">
        <v>357</v>
      </c>
      <c r="B315" s="378">
        <v>19</v>
      </c>
      <c r="C315" s="381">
        <v>0</v>
      </c>
      <c r="D315" s="380">
        <f t="shared" si="6"/>
        <v>-100</v>
      </c>
    </row>
    <row r="316" s="344" customFormat="1" ht="20.1" customHeight="1" spans="1:4">
      <c r="A316" s="230" t="s">
        <v>358</v>
      </c>
      <c r="B316" s="378">
        <v>0</v>
      </c>
      <c r="C316" s="381">
        <v>0</v>
      </c>
      <c r="D316" s="380" t="str">
        <f t="shared" si="6"/>
        <v/>
      </c>
    </row>
    <row r="317" s="344" customFormat="1" ht="20.1" customHeight="1" spans="1:4">
      <c r="A317" s="230" t="s">
        <v>359</v>
      </c>
      <c r="B317" s="378">
        <v>0</v>
      </c>
      <c r="C317" s="381">
        <v>0</v>
      </c>
      <c r="D317" s="380" t="str">
        <f t="shared" si="6"/>
        <v/>
      </c>
    </row>
    <row r="318" s="344" customFormat="1" ht="20.1" customHeight="1" spans="1:4">
      <c r="A318" s="230" t="s">
        <v>178</v>
      </c>
      <c r="B318" s="378">
        <v>235</v>
      </c>
      <c r="C318" s="381">
        <v>250</v>
      </c>
      <c r="D318" s="380">
        <f t="shared" si="6"/>
        <v>6.38297872340425</v>
      </c>
    </row>
    <row r="319" s="344" customFormat="1" ht="20.1" customHeight="1" spans="1:4">
      <c r="A319" s="230" t="s">
        <v>360</v>
      </c>
      <c r="B319" s="378">
        <v>337</v>
      </c>
      <c r="C319" s="381">
        <v>194</v>
      </c>
      <c r="D319" s="380">
        <f t="shared" si="6"/>
        <v>-42.433234421365</v>
      </c>
    </row>
    <row r="320" s="344" customFormat="1" ht="20.1" customHeight="1" spans="1:4">
      <c r="A320" s="230" t="s">
        <v>361</v>
      </c>
      <c r="B320" s="378">
        <v>0</v>
      </c>
      <c r="C320" s="379">
        <v>0</v>
      </c>
      <c r="D320" s="380" t="str">
        <f t="shared" si="6"/>
        <v/>
      </c>
    </row>
    <row r="321" s="344" customFormat="1" ht="20.1" customHeight="1" spans="1:4">
      <c r="A321" s="230" t="s">
        <v>169</v>
      </c>
      <c r="B321" s="378">
        <v>0</v>
      </c>
      <c r="C321" s="381">
        <v>0</v>
      </c>
      <c r="D321" s="380" t="str">
        <f t="shared" si="6"/>
        <v/>
      </c>
    </row>
    <row r="322" s="344" customFormat="1" ht="20.1" customHeight="1" spans="1:4">
      <c r="A322" s="230" t="s">
        <v>170</v>
      </c>
      <c r="B322" s="378">
        <v>0</v>
      </c>
      <c r="C322" s="379">
        <v>0</v>
      </c>
      <c r="D322" s="380" t="str">
        <f t="shared" si="6"/>
        <v/>
      </c>
    </row>
    <row r="323" s="344" customFormat="1" ht="20.1" customHeight="1" spans="1:4">
      <c r="A323" s="230" t="s">
        <v>171</v>
      </c>
      <c r="B323" s="378">
        <v>0</v>
      </c>
      <c r="C323" s="379">
        <v>0</v>
      </c>
      <c r="D323" s="380" t="str">
        <f t="shared" si="6"/>
        <v/>
      </c>
    </row>
    <row r="324" s="344" customFormat="1" ht="20.1" customHeight="1" spans="1:4">
      <c r="A324" s="230" t="s">
        <v>362</v>
      </c>
      <c r="B324" s="378">
        <v>0</v>
      </c>
      <c r="C324" s="381">
        <v>0</v>
      </c>
      <c r="D324" s="380" t="str">
        <f t="shared" si="6"/>
        <v/>
      </c>
    </row>
    <row r="325" s="344" customFormat="1" ht="20.1" customHeight="1" spans="1:4">
      <c r="A325" s="230" t="s">
        <v>178</v>
      </c>
      <c r="B325" s="378">
        <v>0</v>
      </c>
      <c r="C325" s="381">
        <v>0</v>
      </c>
      <c r="D325" s="380" t="str">
        <f t="shared" si="6"/>
        <v/>
      </c>
    </row>
    <row r="326" s="344" customFormat="1" ht="20.1" customHeight="1" spans="1:4">
      <c r="A326" s="377" t="s">
        <v>363</v>
      </c>
      <c r="B326" s="378">
        <v>0</v>
      </c>
      <c r="C326" s="379">
        <v>0</v>
      </c>
      <c r="D326" s="380" t="str">
        <f t="shared" si="6"/>
        <v/>
      </c>
    </row>
    <row r="327" s="344" customFormat="1" ht="20.1" customHeight="1" spans="1:4">
      <c r="A327" s="230" t="s">
        <v>364</v>
      </c>
      <c r="B327" s="378">
        <v>533</v>
      </c>
      <c r="C327" s="381">
        <v>447</v>
      </c>
      <c r="D327" s="380">
        <f t="shared" si="6"/>
        <v>-16.1350844277674</v>
      </c>
    </row>
    <row r="328" s="344" customFormat="1" ht="20.1" customHeight="1" spans="1:4">
      <c r="A328" s="230" t="s">
        <v>169</v>
      </c>
      <c r="B328" s="378">
        <v>20</v>
      </c>
      <c r="C328" s="381">
        <v>0</v>
      </c>
      <c r="D328" s="380">
        <f t="shared" si="6"/>
        <v>-100</v>
      </c>
    </row>
    <row r="329" s="344" customFormat="1" ht="20.1" customHeight="1" spans="1:4">
      <c r="A329" s="230" t="s">
        <v>170</v>
      </c>
      <c r="B329" s="378">
        <v>0</v>
      </c>
      <c r="C329" s="381">
        <v>0</v>
      </c>
      <c r="D329" s="380" t="str">
        <f t="shared" si="6"/>
        <v/>
      </c>
    </row>
    <row r="330" s="344" customFormat="1" ht="20.1" customHeight="1" spans="1:4">
      <c r="A330" s="230" t="s">
        <v>171</v>
      </c>
      <c r="B330" s="378">
        <v>0</v>
      </c>
      <c r="C330" s="381">
        <v>0</v>
      </c>
      <c r="D330" s="380" t="str">
        <f t="shared" si="6"/>
        <v/>
      </c>
    </row>
    <row r="331" s="344" customFormat="1" ht="20.1" customHeight="1" spans="1:4">
      <c r="A331" s="230" t="s">
        <v>365</v>
      </c>
      <c r="B331" s="378">
        <v>0</v>
      </c>
      <c r="C331" s="381">
        <v>0</v>
      </c>
      <c r="D331" s="380" t="str">
        <f t="shared" si="6"/>
        <v/>
      </c>
    </row>
    <row r="332" s="344" customFormat="1" ht="20.1" customHeight="1" spans="1:4">
      <c r="A332" s="230" t="s">
        <v>366</v>
      </c>
      <c r="B332" s="378">
        <v>0</v>
      </c>
      <c r="C332" s="381">
        <v>0</v>
      </c>
      <c r="D332" s="380" t="str">
        <f t="shared" si="6"/>
        <v/>
      </c>
    </row>
    <row r="333" s="344" customFormat="1" ht="20.1" customHeight="1" spans="1:4">
      <c r="A333" s="230" t="s">
        <v>178</v>
      </c>
      <c r="B333" s="378">
        <v>0</v>
      </c>
      <c r="C333" s="381">
        <v>0</v>
      </c>
      <c r="D333" s="380" t="str">
        <f t="shared" si="6"/>
        <v/>
      </c>
    </row>
    <row r="334" s="344" customFormat="1" ht="20.1" customHeight="1" spans="1:4">
      <c r="A334" s="230" t="s">
        <v>367</v>
      </c>
      <c r="B334" s="378">
        <v>513</v>
      </c>
      <c r="C334" s="381">
        <v>447</v>
      </c>
      <c r="D334" s="380">
        <f t="shared" si="6"/>
        <v>-12.8654970760234</v>
      </c>
    </row>
    <row r="335" s="344" customFormat="1" ht="20.1" customHeight="1" spans="1:4">
      <c r="A335" s="377" t="s">
        <v>368</v>
      </c>
      <c r="B335" s="378">
        <v>572</v>
      </c>
      <c r="C335" s="381">
        <v>510</v>
      </c>
      <c r="D335" s="380">
        <f t="shared" si="6"/>
        <v>-10.8391608391608</v>
      </c>
    </row>
    <row r="336" s="344" customFormat="1" ht="20.1" customHeight="1" spans="1:4">
      <c r="A336" s="230" t="s">
        <v>169</v>
      </c>
      <c r="B336" s="378">
        <v>33</v>
      </c>
      <c r="C336" s="381">
        <v>0</v>
      </c>
      <c r="D336" s="380">
        <f t="shared" si="6"/>
        <v>-100</v>
      </c>
    </row>
    <row r="337" s="344" customFormat="1" ht="20.1" customHeight="1" spans="1:4">
      <c r="A337" s="230" t="s">
        <v>170</v>
      </c>
      <c r="B337" s="378">
        <v>0</v>
      </c>
      <c r="C337" s="379">
        <v>0</v>
      </c>
      <c r="D337" s="380" t="str">
        <f t="shared" si="6"/>
        <v/>
      </c>
    </row>
    <row r="338" s="344" customFormat="1" ht="20.1" customHeight="1" spans="1:4">
      <c r="A338" s="230" t="s">
        <v>171</v>
      </c>
      <c r="B338" s="378">
        <v>0</v>
      </c>
      <c r="C338" s="381">
        <v>0</v>
      </c>
      <c r="D338" s="380" t="str">
        <f t="shared" si="6"/>
        <v/>
      </c>
    </row>
    <row r="339" s="344" customFormat="1" ht="20.1" customHeight="1" spans="1:4">
      <c r="A339" s="230" t="s">
        <v>369</v>
      </c>
      <c r="B339" s="378">
        <v>0</v>
      </c>
      <c r="C339" s="381">
        <v>0</v>
      </c>
      <c r="D339" s="380" t="str">
        <f t="shared" si="6"/>
        <v/>
      </c>
    </row>
    <row r="340" s="344" customFormat="1" ht="20.1" customHeight="1" spans="1:4">
      <c r="A340" s="230" t="s">
        <v>370</v>
      </c>
      <c r="B340" s="378">
        <v>0</v>
      </c>
      <c r="C340" s="381">
        <v>0</v>
      </c>
      <c r="D340" s="380" t="str">
        <f t="shared" si="6"/>
        <v/>
      </c>
    </row>
    <row r="341" s="344" customFormat="1" ht="20.1" customHeight="1" spans="1:4">
      <c r="A341" s="230" t="s">
        <v>371</v>
      </c>
      <c r="B341" s="378">
        <v>0</v>
      </c>
      <c r="C341" s="381">
        <v>0</v>
      </c>
      <c r="D341" s="380" t="str">
        <f t="shared" si="6"/>
        <v/>
      </c>
    </row>
    <row r="342" s="344" customFormat="1" ht="20.1" customHeight="1" spans="1:4">
      <c r="A342" s="230" t="s">
        <v>178</v>
      </c>
      <c r="B342" s="378">
        <v>0</v>
      </c>
      <c r="C342" s="381">
        <v>0</v>
      </c>
      <c r="D342" s="380" t="str">
        <f t="shared" si="6"/>
        <v/>
      </c>
    </row>
    <row r="343" s="344" customFormat="1" ht="20.1" customHeight="1" spans="1:4">
      <c r="A343" s="230" t="s">
        <v>372</v>
      </c>
      <c r="B343" s="378">
        <v>539</v>
      </c>
      <c r="C343" s="381">
        <v>510</v>
      </c>
      <c r="D343" s="380">
        <f t="shared" si="6"/>
        <v>-5.38033395176253</v>
      </c>
    </row>
    <row r="344" s="344" customFormat="1" ht="20.1" customHeight="1" spans="1:4">
      <c r="A344" s="230" t="s">
        <v>373</v>
      </c>
      <c r="B344" s="378">
        <v>1492</v>
      </c>
      <c r="C344" s="379">
        <v>1302</v>
      </c>
      <c r="D344" s="380">
        <f t="shared" si="6"/>
        <v>-12.7345844504021</v>
      </c>
    </row>
    <row r="345" s="344" customFormat="1" ht="20.1" customHeight="1" spans="1:4">
      <c r="A345" s="230" t="s">
        <v>169</v>
      </c>
      <c r="B345" s="378">
        <v>1061</v>
      </c>
      <c r="C345" s="381">
        <v>1085</v>
      </c>
      <c r="D345" s="380">
        <f t="shared" si="6"/>
        <v>2.26201696512724</v>
      </c>
    </row>
    <row r="346" s="344" customFormat="1" ht="20.1" customHeight="1" spans="1:4">
      <c r="A346" s="230" t="s">
        <v>170</v>
      </c>
      <c r="B346" s="378">
        <v>25</v>
      </c>
      <c r="C346" s="381">
        <v>1</v>
      </c>
      <c r="D346" s="380">
        <f t="shared" si="6"/>
        <v>-96</v>
      </c>
    </row>
    <row r="347" s="344" customFormat="1" ht="20.1" customHeight="1" spans="1:4">
      <c r="A347" s="230" t="s">
        <v>171</v>
      </c>
      <c r="B347" s="378">
        <v>0</v>
      </c>
      <c r="C347" s="381">
        <v>0</v>
      </c>
      <c r="D347" s="380" t="str">
        <f t="shared" si="6"/>
        <v/>
      </c>
    </row>
    <row r="348" s="344" customFormat="1" ht="20.1" customHeight="1" spans="1:4">
      <c r="A348" s="377" t="s">
        <v>374</v>
      </c>
      <c r="B348" s="378">
        <v>235</v>
      </c>
      <c r="C348" s="381">
        <v>127</v>
      </c>
      <c r="D348" s="380">
        <f t="shared" si="6"/>
        <v>-45.9574468085106</v>
      </c>
    </row>
    <row r="349" s="344" customFormat="1" ht="20.1" customHeight="1" spans="1:4">
      <c r="A349" s="230" t="s">
        <v>375</v>
      </c>
      <c r="B349" s="378">
        <v>54</v>
      </c>
      <c r="C349" s="381">
        <v>13</v>
      </c>
      <c r="D349" s="380">
        <f t="shared" si="6"/>
        <v>-75.9259259259259</v>
      </c>
    </row>
    <row r="350" s="344" customFormat="1" ht="20.1" customHeight="1" spans="1:4">
      <c r="A350" s="230" t="s">
        <v>376</v>
      </c>
      <c r="B350" s="378">
        <v>0</v>
      </c>
      <c r="C350" s="381">
        <v>0</v>
      </c>
      <c r="D350" s="380" t="str">
        <f t="shared" ref="D350:D413" si="7">IFERROR((C350/B350-1)*100,"")</f>
        <v/>
      </c>
    </row>
    <row r="351" s="344" customFormat="1" ht="20.1" customHeight="1" spans="1:4">
      <c r="A351" s="230" t="s">
        <v>377</v>
      </c>
      <c r="B351" s="378">
        <v>13</v>
      </c>
      <c r="C351" s="381">
        <v>12</v>
      </c>
      <c r="D351" s="380">
        <f t="shared" si="7"/>
        <v>-7.69230769230769</v>
      </c>
    </row>
    <row r="352" s="344" customFormat="1" ht="20.1" customHeight="1" spans="1:4">
      <c r="A352" s="230" t="s">
        <v>378</v>
      </c>
      <c r="B352" s="378">
        <v>0</v>
      </c>
      <c r="C352" s="379">
        <v>0</v>
      </c>
      <c r="D352" s="380" t="str">
        <f t="shared" si="7"/>
        <v/>
      </c>
    </row>
    <row r="353" s="344" customFormat="1" ht="20.1" customHeight="1" spans="1:4">
      <c r="A353" s="230" t="s">
        <v>379</v>
      </c>
      <c r="B353" s="378">
        <v>14</v>
      </c>
      <c r="C353" s="381">
        <v>34</v>
      </c>
      <c r="D353" s="380">
        <f t="shared" si="7"/>
        <v>142.857142857143</v>
      </c>
    </row>
    <row r="354" s="344" customFormat="1" ht="20.1" customHeight="1" spans="1:4">
      <c r="A354" s="230" t="s">
        <v>380</v>
      </c>
      <c r="B354" s="378">
        <v>90</v>
      </c>
      <c r="C354" s="381">
        <v>26</v>
      </c>
      <c r="D354" s="380">
        <f t="shared" si="7"/>
        <v>-71.1111111111111</v>
      </c>
    </row>
    <row r="355" s="344" customFormat="1" ht="20.1" customHeight="1" spans="1:4">
      <c r="A355" s="230" t="s">
        <v>210</v>
      </c>
      <c r="B355" s="378">
        <v>0</v>
      </c>
      <c r="C355" s="381">
        <v>4</v>
      </c>
      <c r="D355" s="380" t="str">
        <f t="shared" si="7"/>
        <v/>
      </c>
    </row>
    <row r="356" s="344" customFormat="1" ht="20.1" customHeight="1" spans="1:4">
      <c r="A356" s="230" t="s">
        <v>178</v>
      </c>
      <c r="B356" s="378">
        <v>0</v>
      </c>
      <c r="C356" s="381">
        <v>0</v>
      </c>
      <c r="D356" s="380" t="str">
        <f t="shared" si="7"/>
        <v/>
      </c>
    </row>
    <row r="357" s="344" customFormat="1" ht="20.1" customHeight="1" spans="1:4">
      <c r="A357" s="230" t="s">
        <v>381</v>
      </c>
      <c r="B357" s="378">
        <v>0</v>
      </c>
      <c r="C357" s="381">
        <v>0</v>
      </c>
      <c r="D357" s="380" t="str">
        <f t="shared" si="7"/>
        <v/>
      </c>
    </row>
    <row r="358" s="344" customFormat="1" ht="20.1" customHeight="1" spans="1:4">
      <c r="A358" s="230" t="s">
        <v>382</v>
      </c>
      <c r="B358" s="378">
        <v>0</v>
      </c>
      <c r="C358" s="381">
        <v>0</v>
      </c>
      <c r="D358" s="380" t="str">
        <f t="shared" si="7"/>
        <v/>
      </c>
    </row>
    <row r="359" s="344" customFormat="1" ht="20.1" customHeight="1" spans="1:4">
      <c r="A359" s="230" t="s">
        <v>169</v>
      </c>
      <c r="B359" s="378">
        <v>0</v>
      </c>
      <c r="C359" s="381">
        <v>0</v>
      </c>
      <c r="D359" s="380" t="str">
        <f t="shared" si="7"/>
        <v/>
      </c>
    </row>
    <row r="360" s="344" customFormat="1" ht="20.1" customHeight="1" spans="1:4">
      <c r="A360" s="230" t="s">
        <v>170</v>
      </c>
      <c r="B360" s="378">
        <v>0</v>
      </c>
      <c r="C360" s="381">
        <v>0</v>
      </c>
      <c r="D360" s="380" t="str">
        <f t="shared" si="7"/>
        <v/>
      </c>
    </row>
    <row r="361" s="344" customFormat="1" ht="20.1" customHeight="1" spans="1:4">
      <c r="A361" s="230" t="s">
        <v>171</v>
      </c>
      <c r="B361" s="378">
        <v>0</v>
      </c>
      <c r="C361" s="379">
        <v>0</v>
      </c>
      <c r="D361" s="380" t="str">
        <f t="shared" si="7"/>
        <v/>
      </c>
    </row>
    <row r="362" s="344" customFormat="1" ht="20.1" customHeight="1" spans="1:4">
      <c r="A362" s="230" t="s">
        <v>383</v>
      </c>
      <c r="B362" s="378">
        <v>0</v>
      </c>
      <c r="C362" s="381">
        <v>0</v>
      </c>
      <c r="D362" s="380" t="str">
        <f t="shared" si="7"/>
        <v/>
      </c>
    </row>
    <row r="363" s="344" customFormat="1" ht="20.1" customHeight="1" spans="1:4">
      <c r="A363" s="377" t="s">
        <v>384</v>
      </c>
      <c r="B363" s="378">
        <v>0</v>
      </c>
      <c r="C363" s="381">
        <v>0</v>
      </c>
      <c r="D363" s="380" t="str">
        <f t="shared" si="7"/>
        <v/>
      </c>
    </row>
    <row r="364" s="344" customFormat="1" ht="20.1" customHeight="1" spans="1:4">
      <c r="A364" s="230" t="s">
        <v>385</v>
      </c>
      <c r="B364" s="378">
        <v>0</v>
      </c>
      <c r="C364" s="381">
        <v>0</v>
      </c>
      <c r="D364" s="380" t="str">
        <f t="shared" si="7"/>
        <v/>
      </c>
    </row>
    <row r="365" s="344" customFormat="1" ht="20.1" customHeight="1" spans="1:4">
      <c r="A365" s="230" t="s">
        <v>210</v>
      </c>
      <c r="B365" s="378">
        <v>0</v>
      </c>
      <c r="C365" s="381">
        <v>0</v>
      </c>
      <c r="D365" s="380" t="str">
        <f t="shared" si="7"/>
        <v/>
      </c>
    </row>
    <row r="366" s="344" customFormat="1" ht="20.1" customHeight="1" spans="1:4">
      <c r="A366" s="230" t="s">
        <v>178</v>
      </c>
      <c r="B366" s="378">
        <v>0</v>
      </c>
      <c r="C366" s="381">
        <v>0</v>
      </c>
      <c r="D366" s="380" t="str">
        <f t="shared" si="7"/>
        <v/>
      </c>
    </row>
    <row r="367" s="344" customFormat="1" ht="20.1" customHeight="1" spans="1:4">
      <c r="A367" s="230" t="s">
        <v>386</v>
      </c>
      <c r="B367" s="378">
        <v>0</v>
      </c>
      <c r="C367" s="381">
        <v>0</v>
      </c>
      <c r="D367" s="380" t="str">
        <f t="shared" si="7"/>
        <v/>
      </c>
    </row>
    <row r="368" s="344" customFormat="1" ht="20.1" customHeight="1" spans="1:4">
      <c r="A368" s="230" t="s">
        <v>387</v>
      </c>
      <c r="B368" s="378">
        <v>0</v>
      </c>
      <c r="C368" s="381">
        <v>0</v>
      </c>
      <c r="D368" s="380" t="str">
        <f t="shared" si="7"/>
        <v/>
      </c>
    </row>
    <row r="369" s="344" customFormat="1" ht="20.1" customHeight="1" spans="1:4">
      <c r="A369" s="230" t="s">
        <v>169</v>
      </c>
      <c r="B369" s="378">
        <v>0</v>
      </c>
      <c r="C369" s="381">
        <v>0</v>
      </c>
      <c r="D369" s="380" t="str">
        <f t="shared" si="7"/>
        <v/>
      </c>
    </row>
    <row r="370" s="344" customFormat="1" ht="20.1" customHeight="1" spans="1:4">
      <c r="A370" s="230" t="s">
        <v>170</v>
      </c>
      <c r="B370" s="378">
        <v>0</v>
      </c>
      <c r="C370" s="381">
        <v>0</v>
      </c>
      <c r="D370" s="380" t="str">
        <f t="shared" si="7"/>
        <v/>
      </c>
    </row>
    <row r="371" s="344" customFormat="1" ht="20.1" customHeight="1" spans="1:4">
      <c r="A371" s="230" t="s">
        <v>171</v>
      </c>
      <c r="B371" s="378">
        <v>0</v>
      </c>
      <c r="C371" s="381">
        <v>0</v>
      </c>
      <c r="D371" s="380" t="str">
        <f t="shared" si="7"/>
        <v/>
      </c>
    </row>
    <row r="372" s="344" customFormat="1" ht="20.1" customHeight="1" spans="1:4">
      <c r="A372" s="230" t="s">
        <v>388</v>
      </c>
      <c r="B372" s="378">
        <v>0</v>
      </c>
      <c r="C372" s="381">
        <v>0</v>
      </c>
      <c r="D372" s="380" t="str">
        <f t="shared" si="7"/>
        <v/>
      </c>
    </row>
    <row r="373" s="344" customFormat="1" ht="20.1" customHeight="1" spans="1:4">
      <c r="A373" s="230" t="s">
        <v>389</v>
      </c>
      <c r="B373" s="378">
        <v>0</v>
      </c>
      <c r="C373" s="381">
        <v>0</v>
      </c>
      <c r="D373" s="380" t="str">
        <f t="shared" si="7"/>
        <v/>
      </c>
    </row>
    <row r="374" s="344" customFormat="1" ht="20.1" customHeight="1" spans="1:4">
      <c r="A374" s="230" t="s">
        <v>390</v>
      </c>
      <c r="B374" s="378">
        <v>0</v>
      </c>
      <c r="C374" s="381">
        <v>0</v>
      </c>
      <c r="D374" s="380" t="str">
        <f t="shared" si="7"/>
        <v/>
      </c>
    </row>
    <row r="375" s="344" customFormat="1" ht="20.1" customHeight="1" spans="1:4">
      <c r="A375" s="230" t="s">
        <v>210</v>
      </c>
      <c r="B375" s="378">
        <v>0</v>
      </c>
      <c r="C375" s="379">
        <v>0</v>
      </c>
      <c r="D375" s="380" t="str">
        <f t="shared" si="7"/>
        <v/>
      </c>
    </row>
    <row r="376" s="344" customFormat="1" ht="20.1" customHeight="1" spans="1:4">
      <c r="A376" s="230" t="s">
        <v>178</v>
      </c>
      <c r="B376" s="378">
        <v>0</v>
      </c>
      <c r="C376" s="381">
        <v>0</v>
      </c>
      <c r="D376" s="380" t="str">
        <f t="shared" si="7"/>
        <v/>
      </c>
    </row>
    <row r="377" s="344" customFormat="1" ht="20.1" customHeight="1" spans="1:4">
      <c r="A377" s="230" t="s">
        <v>391</v>
      </c>
      <c r="B377" s="378">
        <v>0</v>
      </c>
      <c r="C377" s="381">
        <v>0</v>
      </c>
      <c r="D377" s="380" t="str">
        <f t="shared" si="7"/>
        <v/>
      </c>
    </row>
    <row r="378" s="344" customFormat="1" ht="20.1" customHeight="1" spans="1:4">
      <c r="A378" s="377" t="s">
        <v>392</v>
      </c>
      <c r="B378" s="378">
        <v>0</v>
      </c>
      <c r="C378" s="381">
        <v>0</v>
      </c>
      <c r="D378" s="380" t="str">
        <f t="shared" si="7"/>
        <v/>
      </c>
    </row>
    <row r="379" s="344" customFormat="1" ht="20.1" customHeight="1" spans="1:4">
      <c r="A379" s="230" t="s">
        <v>169</v>
      </c>
      <c r="B379" s="378">
        <v>0</v>
      </c>
      <c r="C379" s="381">
        <v>0</v>
      </c>
      <c r="D379" s="380" t="str">
        <f t="shared" si="7"/>
        <v/>
      </c>
    </row>
    <row r="380" s="344" customFormat="1" ht="20.1" customHeight="1" spans="1:4">
      <c r="A380" s="230" t="s">
        <v>170</v>
      </c>
      <c r="B380" s="378">
        <v>0</v>
      </c>
      <c r="C380" s="381">
        <v>0</v>
      </c>
      <c r="D380" s="380" t="str">
        <f t="shared" si="7"/>
        <v/>
      </c>
    </row>
    <row r="381" s="344" customFormat="1" ht="20.1" customHeight="1" spans="1:4">
      <c r="A381" s="230" t="s">
        <v>171</v>
      </c>
      <c r="B381" s="378">
        <v>0</v>
      </c>
      <c r="C381" s="381">
        <v>0</v>
      </c>
      <c r="D381" s="380" t="str">
        <f t="shared" si="7"/>
        <v/>
      </c>
    </row>
    <row r="382" s="344" customFormat="1" ht="20.1" customHeight="1" spans="1:4">
      <c r="A382" s="230" t="s">
        <v>393</v>
      </c>
      <c r="B382" s="378">
        <v>0</v>
      </c>
      <c r="C382" s="381">
        <v>0</v>
      </c>
      <c r="D382" s="380" t="str">
        <f t="shared" si="7"/>
        <v/>
      </c>
    </row>
    <row r="383" s="344" customFormat="1" ht="20.1" customHeight="1" spans="1:4">
      <c r="A383" s="230" t="s">
        <v>394</v>
      </c>
      <c r="B383" s="378">
        <v>0</v>
      </c>
      <c r="C383" s="381">
        <v>0</v>
      </c>
      <c r="D383" s="380" t="str">
        <f t="shared" si="7"/>
        <v/>
      </c>
    </row>
    <row r="384" s="344" customFormat="1" ht="20.1" customHeight="1" spans="1:4">
      <c r="A384" s="230" t="s">
        <v>178</v>
      </c>
      <c r="B384" s="378">
        <v>0</v>
      </c>
      <c r="C384" s="381">
        <v>0</v>
      </c>
      <c r="D384" s="380" t="str">
        <f t="shared" si="7"/>
        <v/>
      </c>
    </row>
    <row r="385" s="344" customFormat="1" ht="20.1" customHeight="1" spans="1:4">
      <c r="A385" s="230" t="s">
        <v>395</v>
      </c>
      <c r="B385" s="378">
        <v>0</v>
      </c>
      <c r="C385" s="379">
        <v>0</v>
      </c>
      <c r="D385" s="380" t="str">
        <f t="shared" si="7"/>
        <v/>
      </c>
    </row>
    <row r="386" s="344" customFormat="1" ht="20.1" customHeight="1" spans="1:4">
      <c r="A386" s="230" t="s">
        <v>396</v>
      </c>
      <c r="B386" s="378">
        <v>0</v>
      </c>
      <c r="C386" s="381">
        <v>0</v>
      </c>
      <c r="D386" s="380" t="str">
        <f t="shared" si="7"/>
        <v/>
      </c>
    </row>
    <row r="387" s="344" customFormat="1" ht="20.1" customHeight="1" spans="1:4">
      <c r="A387" s="230" t="s">
        <v>169</v>
      </c>
      <c r="B387" s="378">
        <v>0</v>
      </c>
      <c r="C387" s="381">
        <v>0</v>
      </c>
      <c r="D387" s="380" t="str">
        <f t="shared" si="7"/>
        <v/>
      </c>
    </row>
    <row r="388" s="344" customFormat="1" ht="20.1" customHeight="1" spans="1:4">
      <c r="A388" s="230" t="s">
        <v>170</v>
      </c>
      <c r="B388" s="378">
        <v>0</v>
      </c>
      <c r="C388" s="381">
        <v>0</v>
      </c>
      <c r="D388" s="380" t="str">
        <f t="shared" si="7"/>
        <v/>
      </c>
    </row>
    <row r="389" s="344" customFormat="1" ht="20.1" customHeight="1" spans="1:4">
      <c r="A389" s="230" t="s">
        <v>210</v>
      </c>
      <c r="B389" s="378">
        <v>0</v>
      </c>
      <c r="C389" s="381">
        <v>0</v>
      </c>
      <c r="D389" s="380" t="str">
        <f t="shared" si="7"/>
        <v/>
      </c>
    </row>
    <row r="390" s="344" customFormat="1" ht="20.1" customHeight="1" spans="1:4">
      <c r="A390" s="230" t="s">
        <v>397</v>
      </c>
      <c r="B390" s="378">
        <v>0</v>
      </c>
      <c r="C390" s="381">
        <v>0</v>
      </c>
      <c r="D390" s="380" t="str">
        <f t="shared" si="7"/>
        <v/>
      </c>
    </row>
    <row r="391" s="344" customFormat="1" ht="20.1" customHeight="1" spans="1:4">
      <c r="A391" s="230" t="s">
        <v>398</v>
      </c>
      <c r="B391" s="378">
        <v>0</v>
      </c>
      <c r="C391" s="381">
        <v>0</v>
      </c>
      <c r="D391" s="380" t="str">
        <f t="shared" si="7"/>
        <v/>
      </c>
    </row>
    <row r="392" s="344" customFormat="1" ht="20.1" customHeight="1" spans="1:4">
      <c r="A392" s="230" t="s">
        <v>399</v>
      </c>
      <c r="B392" s="378">
        <v>67</v>
      </c>
      <c r="C392" s="381">
        <v>0</v>
      </c>
      <c r="D392" s="380">
        <f t="shared" si="7"/>
        <v>-100</v>
      </c>
    </row>
    <row r="393" s="344" customFormat="1" ht="20.1" customHeight="1" spans="1:4">
      <c r="A393" s="230" t="s">
        <v>400</v>
      </c>
      <c r="B393" s="378">
        <v>0</v>
      </c>
      <c r="C393" s="381">
        <v>0</v>
      </c>
      <c r="D393" s="380" t="str">
        <f t="shared" si="7"/>
        <v/>
      </c>
    </row>
    <row r="394" s="344" customFormat="1" ht="20.1" customHeight="1" spans="1:4">
      <c r="A394" s="230" t="s">
        <v>401</v>
      </c>
      <c r="B394" s="378">
        <v>67</v>
      </c>
      <c r="C394" s="381">
        <v>0</v>
      </c>
      <c r="D394" s="380">
        <f t="shared" si="7"/>
        <v>-100</v>
      </c>
    </row>
    <row r="395" s="344" customFormat="1" ht="20.1" customHeight="1" spans="1:4">
      <c r="A395" s="377" t="s">
        <v>402</v>
      </c>
      <c r="B395" s="378">
        <v>96420</v>
      </c>
      <c r="C395" s="379">
        <v>94518</v>
      </c>
      <c r="D395" s="380">
        <f t="shared" si="7"/>
        <v>-1.97261978842563</v>
      </c>
    </row>
    <row r="396" s="344" customFormat="1" ht="20.1" customHeight="1" spans="1:4">
      <c r="A396" s="230" t="s">
        <v>403</v>
      </c>
      <c r="B396" s="378">
        <v>900</v>
      </c>
      <c r="C396" s="381">
        <v>2973</v>
      </c>
      <c r="D396" s="380">
        <f t="shared" si="7"/>
        <v>230.333333333333</v>
      </c>
    </row>
    <row r="397" s="344" customFormat="1" ht="20.1" customHeight="1" spans="1:4">
      <c r="A397" s="230" t="s">
        <v>169</v>
      </c>
      <c r="B397" s="378">
        <v>626</v>
      </c>
      <c r="C397" s="381">
        <v>602</v>
      </c>
      <c r="D397" s="380">
        <f t="shared" si="7"/>
        <v>-3.83386581469649</v>
      </c>
    </row>
    <row r="398" s="344" customFormat="1" ht="20.1" customHeight="1" spans="1:4">
      <c r="A398" s="230" t="s">
        <v>170</v>
      </c>
      <c r="B398" s="378">
        <v>13</v>
      </c>
      <c r="C398" s="381">
        <v>2340</v>
      </c>
      <c r="D398" s="380">
        <f t="shared" si="7"/>
        <v>17900</v>
      </c>
    </row>
    <row r="399" s="344" customFormat="1" ht="20.1" customHeight="1" spans="1:4">
      <c r="A399" s="230" t="s">
        <v>171</v>
      </c>
      <c r="B399" s="378">
        <v>0</v>
      </c>
      <c r="C399" s="381">
        <v>0</v>
      </c>
      <c r="D399" s="380" t="str">
        <f t="shared" si="7"/>
        <v/>
      </c>
    </row>
    <row r="400" s="344" customFormat="1" ht="20.1" customHeight="1" spans="1:4">
      <c r="A400" s="230" t="s">
        <v>404</v>
      </c>
      <c r="B400" s="378">
        <v>261</v>
      </c>
      <c r="C400" s="381">
        <v>31</v>
      </c>
      <c r="D400" s="380">
        <f t="shared" si="7"/>
        <v>-88.1226053639847</v>
      </c>
    </row>
    <row r="401" s="344" customFormat="1" ht="20.1" customHeight="1" spans="1:4">
      <c r="A401" s="230" t="s">
        <v>405</v>
      </c>
      <c r="B401" s="378">
        <v>85398</v>
      </c>
      <c r="C401" s="381">
        <v>86878</v>
      </c>
      <c r="D401" s="380">
        <f t="shared" si="7"/>
        <v>1.73306166420759</v>
      </c>
    </row>
    <row r="402" s="344" customFormat="1" ht="20.1" customHeight="1" spans="1:4">
      <c r="A402" s="230" t="s">
        <v>406</v>
      </c>
      <c r="B402" s="378">
        <v>12423</v>
      </c>
      <c r="C402" s="381">
        <v>14887</v>
      </c>
      <c r="D402" s="380">
        <f t="shared" si="7"/>
        <v>19.8341785398052</v>
      </c>
    </row>
    <row r="403" s="344" customFormat="1" ht="20.1" customHeight="1" spans="1:4">
      <c r="A403" s="230" t="s">
        <v>407</v>
      </c>
      <c r="B403" s="378">
        <v>22490</v>
      </c>
      <c r="C403" s="379">
        <v>22332</v>
      </c>
      <c r="D403" s="380">
        <f t="shared" si="7"/>
        <v>-0.702534459759896</v>
      </c>
    </row>
    <row r="404" s="344" customFormat="1" ht="20.1" customHeight="1" spans="1:4">
      <c r="A404" s="230" t="s">
        <v>408</v>
      </c>
      <c r="B404" s="378">
        <v>29947</v>
      </c>
      <c r="C404" s="381">
        <v>21775</v>
      </c>
      <c r="D404" s="380">
        <f t="shared" si="7"/>
        <v>-27.2882091695328</v>
      </c>
    </row>
    <row r="405" s="344" customFormat="1" ht="20.1" customHeight="1" spans="1:4">
      <c r="A405" s="230" t="s">
        <v>409</v>
      </c>
      <c r="B405" s="378">
        <v>20012</v>
      </c>
      <c r="C405" s="381">
        <v>19909</v>
      </c>
      <c r="D405" s="380">
        <f t="shared" si="7"/>
        <v>-0.514691185288829</v>
      </c>
    </row>
    <row r="406" s="344" customFormat="1" ht="20.1" customHeight="1" spans="1:4">
      <c r="A406" s="230" t="s">
        <v>410</v>
      </c>
      <c r="B406" s="378">
        <v>16</v>
      </c>
      <c r="C406" s="381">
        <v>20</v>
      </c>
      <c r="D406" s="380">
        <f t="shared" si="7"/>
        <v>25</v>
      </c>
    </row>
    <row r="407" s="344" customFormat="1" ht="20.1" customHeight="1" spans="1:4">
      <c r="A407" s="230" t="s">
        <v>411</v>
      </c>
      <c r="B407" s="378">
        <v>510</v>
      </c>
      <c r="C407" s="381">
        <v>7955</v>
      </c>
      <c r="D407" s="380">
        <f t="shared" si="7"/>
        <v>1459.80392156863</v>
      </c>
    </row>
    <row r="408" s="344" customFormat="1" ht="20.1" customHeight="1" spans="1:4">
      <c r="A408" s="230" t="s">
        <v>412</v>
      </c>
      <c r="B408" s="378">
        <v>2921</v>
      </c>
      <c r="C408" s="381">
        <v>2838</v>
      </c>
      <c r="D408" s="380">
        <f t="shared" si="7"/>
        <v>-2.84149263950701</v>
      </c>
    </row>
    <row r="409" s="344" customFormat="1" ht="20.1" customHeight="1" spans="1:4">
      <c r="A409" s="230" t="s">
        <v>413</v>
      </c>
      <c r="B409" s="378">
        <v>0</v>
      </c>
      <c r="C409" s="379">
        <v>0</v>
      </c>
      <c r="D409" s="380" t="str">
        <f t="shared" si="7"/>
        <v/>
      </c>
    </row>
    <row r="410" s="344" customFormat="1" ht="20.1" customHeight="1" spans="1:4">
      <c r="A410" s="230" t="s">
        <v>414</v>
      </c>
      <c r="B410" s="378">
        <v>2921</v>
      </c>
      <c r="C410" s="381">
        <v>2838</v>
      </c>
      <c r="D410" s="380">
        <f t="shared" si="7"/>
        <v>-2.84149263950701</v>
      </c>
    </row>
    <row r="411" s="344" customFormat="1" ht="20.1" customHeight="1" spans="1:4">
      <c r="A411" s="230" t="s">
        <v>415</v>
      </c>
      <c r="B411" s="378">
        <v>0</v>
      </c>
      <c r="C411" s="381">
        <v>0</v>
      </c>
      <c r="D411" s="380" t="str">
        <f t="shared" si="7"/>
        <v/>
      </c>
    </row>
    <row r="412" s="344" customFormat="1" ht="20.1" customHeight="1" spans="1:4">
      <c r="A412" s="230" t="s">
        <v>416</v>
      </c>
      <c r="B412" s="378">
        <v>0</v>
      </c>
      <c r="C412" s="379">
        <v>0</v>
      </c>
      <c r="D412" s="380" t="str">
        <f t="shared" si="7"/>
        <v/>
      </c>
    </row>
    <row r="413" s="344" customFormat="1" ht="20.1" customHeight="1" spans="1:4">
      <c r="A413" s="230" t="s">
        <v>417</v>
      </c>
      <c r="B413" s="378">
        <v>0</v>
      </c>
      <c r="C413" s="379">
        <v>0</v>
      </c>
      <c r="D413" s="380" t="str">
        <f t="shared" si="7"/>
        <v/>
      </c>
    </row>
    <row r="414" s="344" customFormat="1" ht="20.1" customHeight="1" spans="1:4">
      <c r="A414" s="377" t="s">
        <v>418</v>
      </c>
      <c r="B414" s="378">
        <v>0</v>
      </c>
      <c r="C414" s="381">
        <v>0</v>
      </c>
      <c r="D414" s="380" t="str">
        <f t="shared" ref="D414:D477" si="8">IFERROR((C414/B414-1)*100,"")</f>
        <v/>
      </c>
    </row>
    <row r="415" s="344" customFormat="1" ht="20.1" customHeight="1" spans="1:4">
      <c r="A415" s="230" t="s">
        <v>419</v>
      </c>
      <c r="B415" s="378">
        <v>0</v>
      </c>
      <c r="C415" s="381">
        <v>0</v>
      </c>
      <c r="D415" s="380" t="str">
        <f t="shared" si="8"/>
        <v/>
      </c>
    </row>
    <row r="416" s="344" customFormat="1" ht="20.1" customHeight="1" spans="1:4">
      <c r="A416" s="230" t="s">
        <v>420</v>
      </c>
      <c r="B416" s="378">
        <v>0</v>
      </c>
      <c r="C416" s="381">
        <v>0</v>
      </c>
      <c r="D416" s="380" t="str">
        <f t="shared" si="8"/>
        <v/>
      </c>
    </row>
    <row r="417" s="344" customFormat="1" ht="20.1" customHeight="1" spans="1:4">
      <c r="A417" s="230" t="s">
        <v>421</v>
      </c>
      <c r="B417" s="378">
        <v>0</v>
      </c>
      <c r="C417" s="381">
        <v>0</v>
      </c>
      <c r="D417" s="380" t="str">
        <f t="shared" si="8"/>
        <v/>
      </c>
    </row>
    <row r="418" s="344" customFormat="1" ht="20.1" customHeight="1" spans="1:4">
      <c r="A418" s="230" t="s">
        <v>422</v>
      </c>
      <c r="B418" s="378">
        <v>0</v>
      </c>
      <c r="C418" s="379">
        <v>0</v>
      </c>
      <c r="D418" s="380" t="str">
        <f t="shared" si="8"/>
        <v/>
      </c>
    </row>
    <row r="419" s="344" customFormat="1" ht="20.1" customHeight="1" spans="1:4">
      <c r="A419" s="230" t="s">
        <v>423</v>
      </c>
      <c r="B419" s="378">
        <v>0</v>
      </c>
      <c r="C419" s="381">
        <v>0</v>
      </c>
      <c r="D419" s="380" t="str">
        <f t="shared" si="8"/>
        <v/>
      </c>
    </row>
    <row r="420" s="344" customFormat="1" ht="20.1" customHeight="1" spans="1:4">
      <c r="A420" s="230" t="s">
        <v>424</v>
      </c>
      <c r="B420" s="378">
        <v>0</v>
      </c>
      <c r="C420" s="381">
        <v>0</v>
      </c>
      <c r="D420" s="380" t="str">
        <f t="shared" si="8"/>
        <v/>
      </c>
    </row>
    <row r="421" s="344" customFormat="1" ht="20.1" customHeight="1" spans="1:4">
      <c r="A421" s="230" t="s">
        <v>425</v>
      </c>
      <c r="B421" s="378">
        <v>0</v>
      </c>
      <c r="C421" s="381">
        <v>0</v>
      </c>
      <c r="D421" s="380" t="str">
        <f t="shared" si="8"/>
        <v/>
      </c>
    </row>
    <row r="422" s="344" customFormat="1" ht="20.1" customHeight="1" spans="1:4">
      <c r="A422" s="230" t="s">
        <v>426</v>
      </c>
      <c r="B422" s="378">
        <v>0</v>
      </c>
      <c r="C422" s="381">
        <v>0</v>
      </c>
      <c r="D422" s="380" t="str">
        <f t="shared" si="8"/>
        <v/>
      </c>
    </row>
    <row r="423" s="344" customFormat="1" ht="20.1" customHeight="1" spans="1:4">
      <c r="A423" s="230" t="s">
        <v>427</v>
      </c>
      <c r="B423" s="378">
        <v>0</v>
      </c>
      <c r="C423" s="381">
        <v>0</v>
      </c>
      <c r="D423" s="380" t="str">
        <f t="shared" si="8"/>
        <v/>
      </c>
    </row>
    <row r="424" s="344" customFormat="1" ht="20.1" customHeight="1" spans="1:4">
      <c r="A424" s="230" t="s">
        <v>428</v>
      </c>
      <c r="B424" s="378">
        <v>0</v>
      </c>
      <c r="C424" s="381">
        <v>0</v>
      </c>
      <c r="D424" s="380" t="str">
        <f t="shared" si="8"/>
        <v/>
      </c>
    </row>
    <row r="425" s="344" customFormat="1" ht="20.1" customHeight="1" spans="1:4">
      <c r="A425" s="230" t="s">
        <v>429</v>
      </c>
      <c r="B425" s="378">
        <v>0</v>
      </c>
      <c r="C425" s="379">
        <v>0</v>
      </c>
      <c r="D425" s="380" t="str">
        <f t="shared" si="8"/>
        <v/>
      </c>
    </row>
    <row r="426" s="344" customFormat="1" ht="20.1" customHeight="1" spans="1:4">
      <c r="A426" s="230" t="s">
        <v>430</v>
      </c>
      <c r="B426" s="378">
        <v>0</v>
      </c>
      <c r="C426" s="381">
        <v>0</v>
      </c>
      <c r="D426" s="380" t="str">
        <f t="shared" si="8"/>
        <v/>
      </c>
    </row>
    <row r="427" s="344" customFormat="1" ht="20.1" customHeight="1" spans="1:4">
      <c r="A427" s="377" t="s">
        <v>431</v>
      </c>
      <c r="B427" s="378">
        <v>0</v>
      </c>
      <c r="C427" s="381">
        <v>0</v>
      </c>
      <c r="D427" s="380" t="str">
        <f t="shared" si="8"/>
        <v/>
      </c>
    </row>
    <row r="428" s="344" customFormat="1" ht="20.1" customHeight="1" spans="1:4">
      <c r="A428" s="230" t="s">
        <v>432</v>
      </c>
      <c r="B428" s="378">
        <v>142</v>
      </c>
      <c r="C428" s="381">
        <v>275</v>
      </c>
      <c r="D428" s="380">
        <f t="shared" si="8"/>
        <v>93.6619718309859</v>
      </c>
    </row>
    <row r="429" s="344" customFormat="1" ht="20.1" customHeight="1" spans="1:4">
      <c r="A429" s="230" t="s">
        <v>433</v>
      </c>
      <c r="B429" s="378">
        <v>142</v>
      </c>
      <c r="C429" s="381">
        <v>275</v>
      </c>
      <c r="D429" s="380">
        <f t="shared" si="8"/>
        <v>93.6619718309859</v>
      </c>
    </row>
    <row r="430" s="344" customFormat="1" ht="20.1" customHeight="1" spans="1:4">
      <c r="A430" s="230" t="s">
        <v>434</v>
      </c>
      <c r="B430" s="378">
        <v>0</v>
      </c>
      <c r="C430" s="381">
        <v>0</v>
      </c>
      <c r="D430" s="380" t="str">
        <f t="shared" si="8"/>
        <v/>
      </c>
    </row>
    <row r="431" s="344" customFormat="1" ht="20.1" customHeight="1" spans="1:4">
      <c r="A431" s="230" t="s">
        <v>435</v>
      </c>
      <c r="B431" s="378">
        <v>0</v>
      </c>
      <c r="C431" s="379">
        <v>0</v>
      </c>
      <c r="D431" s="380" t="str">
        <f t="shared" si="8"/>
        <v/>
      </c>
    </row>
    <row r="432" s="344" customFormat="1" ht="20.1" customHeight="1" spans="1:4">
      <c r="A432" s="230" t="s">
        <v>436</v>
      </c>
      <c r="B432" s="378">
        <v>1229</v>
      </c>
      <c r="C432" s="381">
        <v>1254</v>
      </c>
      <c r="D432" s="380">
        <f t="shared" si="8"/>
        <v>2.03417412530513</v>
      </c>
    </row>
    <row r="433" s="344" customFormat="1" ht="20.1" customHeight="1" spans="1:4">
      <c r="A433" s="230" t="s">
        <v>437</v>
      </c>
      <c r="B433" s="378">
        <v>799</v>
      </c>
      <c r="C433" s="381">
        <v>764</v>
      </c>
      <c r="D433" s="380">
        <f t="shared" si="8"/>
        <v>-4.38047559449312</v>
      </c>
    </row>
    <row r="434" s="344" customFormat="1" ht="20.1" customHeight="1" spans="1:4">
      <c r="A434" s="230" t="s">
        <v>438</v>
      </c>
      <c r="B434" s="378">
        <v>430</v>
      </c>
      <c r="C434" s="381">
        <v>490</v>
      </c>
      <c r="D434" s="380">
        <f t="shared" si="8"/>
        <v>13.953488372093</v>
      </c>
    </row>
    <row r="435" s="344" customFormat="1" ht="20.1" customHeight="1" spans="1:4">
      <c r="A435" s="230" t="s">
        <v>439</v>
      </c>
      <c r="B435" s="378">
        <v>0</v>
      </c>
      <c r="C435" s="381">
        <v>0</v>
      </c>
      <c r="D435" s="380" t="str">
        <f t="shared" si="8"/>
        <v/>
      </c>
    </row>
    <row r="436" s="344" customFormat="1" ht="20.1" customHeight="1" spans="1:4">
      <c r="A436" s="230" t="s">
        <v>440</v>
      </c>
      <c r="B436" s="378">
        <v>0</v>
      </c>
      <c r="C436" s="381">
        <v>0</v>
      </c>
      <c r="D436" s="380" t="str">
        <f t="shared" si="8"/>
        <v/>
      </c>
    </row>
    <row r="437" s="344" customFormat="1" ht="20.1" customHeight="1" spans="1:4">
      <c r="A437" s="230" t="s">
        <v>441</v>
      </c>
      <c r="B437" s="378">
        <v>0</v>
      </c>
      <c r="C437" s="379">
        <v>0</v>
      </c>
      <c r="D437" s="380" t="str">
        <f t="shared" si="8"/>
        <v/>
      </c>
    </row>
    <row r="438" s="344" customFormat="1" ht="20.1" customHeight="1" spans="1:4">
      <c r="A438" s="230" t="s">
        <v>442</v>
      </c>
      <c r="B438" s="378">
        <v>5813</v>
      </c>
      <c r="C438" s="381">
        <v>300</v>
      </c>
      <c r="D438" s="380">
        <f t="shared" si="8"/>
        <v>-94.8391536211939</v>
      </c>
    </row>
    <row r="439" s="344" customFormat="1" ht="20.1" customHeight="1" spans="1:4">
      <c r="A439" s="230" t="s">
        <v>443</v>
      </c>
      <c r="B439" s="378">
        <v>0</v>
      </c>
      <c r="C439" s="381">
        <v>0</v>
      </c>
      <c r="D439" s="380" t="str">
        <f t="shared" si="8"/>
        <v/>
      </c>
    </row>
    <row r="440" s="344" customFormat="1" ht="20.1" customHeight="1" spans="1:4">
      <c r="A440" s="230" t="s">
        <v>444</v>
      </c>
      <c r="B440" s="378">
        <v>0</v>
      </c>
      <c r="C440" s="381">
        <v>0</v>
      </c>
      <c r="D440" s="380" t="str">
        <f t="shared" si="8"/>
        <v/>
      </c>
    </row>
    <row r="441" s="344" customFormat="1" ht="20.1" customHeight="1" spans="1:4">
      <c r="A441" s="230" t="s">
        <v>445</v>
      </c>
      <c r="B441" s="378">
        <v>3000</v>
      </c>
      <c r="C441" s="379">
        <v>0</v>
      </c>
      <c r="D441" s="380">
        <f t="shared" si="8"/>
        <v>-100</v>
      </c>
    </row>
    <row r="442" s="344" customFormat="1" ht="20.1" customHeight="1" spans="1:4">
      <c r="A442" s="377" t="s">
        <v>446</v>
      </c>
      <c r="B442" s="378">
        <v>0</v>
      </c>
      <c r="C442" s="381">
        <v>0</v>
      </c>
      <c r="D442" s="380" t="str">
        <f t="shared" si="8"/>
        <v/>
      </c>
    </row>
    <row r="443" s="344" customFormat="1" ht="20.1" customHeight="1" spans="1:4">
      <c r="A443" s="230" t="s">
        <v>447</v>
      </c>
      <c r="B443" s="378">
        <v>53</v>
      </c>
      <c r="C443" s="381">
        <v>0</v>
      </c>
      <c r="D443" s="380">
        <f t="shared" si="8"/>
        <v>-100</v>
      </c>
    </row>
    <row r="444" s="344" customFormat="1" ht="20.1" customHeight="1" spans="1:4">
      <c r="A444" s="230" t="s">
        <v>448</v>
      </c>
      <c r="B444" s="378">
        <v>2760</v>
      </c>
      <c r="C444" s="381">
        <v>300</v>
      </c>
      <c r="D444" s="380">
        <f t="shared" si="8"/>
        <v>-89.1304347826087</v>
      </c>
    </row>
    <row r="445" s="344" customFormat="1" ht="20.1" customHeight="1" spans="1:4">
      <c r="A445" s="230" t="s">
        <v>449</v>
      </c>
      <c r="B445" s="378">
        <v>17</v>
      </c>
      <c r="C445" s="379">
        <v>0</v>
      </c>
      <c r="D445" s="380">
        <f t="shared" si="8"/>
        <v>-100</v>
      </c>
    </row>
    <row r="446" s="344" customFormat="1" ht="20.1" customHeight="1" spans="1:4">
      <c r="A446" s="230" t="s">
        <v>450</v>
      </c>
      <c r="B446" s="378">
        <v>17</v>
      </c>
      <c r="C446" s="381">
        <v>0</v>
      </c>
      <c r="D446" s="380">
        <f t="shared" si="8"/>
        <v>-100</v>
      </c>
    </row>
    <row r="447" s="344" customFormat="1" ht="20.1" customHeight="1" spans="1:4">
      <c r="A447" s="377" t="s">
        <v>451</v>
      </c>
      <c r="B447" s="378">
        <v>385</v>
      </c>
      <c r="C447" s="381">
        <v>347</v>
      </c>
      <c r="D447" s="380">
        <f t="shared" si="8"/>
        <v>-9.87012987012987</v>
      </c>
    </row>
    <row r="448" s="344" customFormat="1" ht="20.1" customHeight="1" spans="1:4">
      <c r="A448" s="230" t="s">
        <v>452</v>
      </c>
      <c r="B448" s="378">
        <v>103</v>
      </c>
      <c r="C448" s="381">
        <v>82</v>
      </c>
      <c r="D448" s="380">
        <f t="shared" si="8"/>
        <v>-20.3883495145631</v>
      </c>
    </row>
    <row r="449" s="344" customFormat="1" ht="20.1" customHeight="1" spans="1:4">
      <c r="A449" s="230" t="s">
        <v>169</v>
      </c>
      <c r="B449" s="378">
        <v>79</v>
      </c>
      <c r="C449" s="379">
        <v>82</v>
      </c>
      <c r="D449" s="380">
        <f t="shared" si="8"/>
        <v>3.79746835443038</v>
      </c>
    </row>
    <row r="450" s="344" customFormat="1" ht="20.1" customHeight="1" spans="1:4">
      <c r="A450" s="230" t="s">
        <v>170</v>
      </c>
      <c r="B450" s="378">
        <v>24</v>
      </c>
      <c r="C450" s="381">
        <v>0</v>
      </c>
      <c r="D450" s="380">
        <f t="shared" si="8"/>
        <v>-100</v>
      </c>
    </row>
    <row r="451" s="344" customFormat="1" ht="20.1" customHeight="1" spans="1:4">
      <c r="A451" s="230" t="s">
        <v>171</v>
      </c>
      <c r="B451" s="378">
        <v>0</v>
      </c>
      <c r="C451" s="381">
        <v>0</v>
      </c>
      <c r="D451" s="380" t="str">
        <f t="shared" si="8"/>
        <v/>
      </c>
    </row>
    <row r="452" s="344" customFormat="1" ht="20.1" customHeight="1" spans="1:4">
      <c r="A452" s="230" t="s">
        <v>453</v>
      </c>
      <c r="B452" s="378">
        <v>0</v>
      </c>
      <c r="C452" s="381">
        <v>0</v>
      </c>
      <c r="D452" s="380" t="str">
        <f t="shared" si="8"/>
        <v/>
      </c>
    </row>
    <row r="453" s="344" customFormat="1" ht="20.1" customHeight="1" spans="1:4">
      <c r="A453" s="230" t="s">
        <v>454</v>
      </c>
      <c r="B453" s="378">
        <v>0</v>
      </c>
      <c r="C453" s="381">
        <v>0</v>
      </c>
      <c r="D453" s="380" t="str">
        <f t="shared" si="8"/>
        <v/>
      </c>
    </row>
    <row r="454" s="344" customFormat="1" ht="20.1" customHeight="1" spans="1:4">
      <c r="A454" s="230" t="s">
        <v>455</v>
      </c>
      <c r="B454" s="378">
        <v>0</v>
      </c>
      <c r="C454" s="381">
        <v>0</v>
      </c>
      <c r="D454" s="380" t="str">
        <f t="shared" si="8"/>
        <v/>
      </c>
    </row>
    <row r="455" s="344" customFormat="1" ht="20.1" customHeight="1" spans="1:4">
      <c r="A455" s="377" t="s">
        <v>456</v>
      </c>
      <c r="B455" s="378">
        <v>0</v>
      </c>
      <c r="C455" s="379">
        <v>0</v>
      </c>
      <c r="D455" s="380" t="str">
        <f t="shared" si="8"/>
        <v/>
      </c>
    </row>
    <row r="456" s="344" customFormat="1" ht="20.1" customHeight="1" spans="1:4">
      <c r="A456" s="230" t="s">
        <v>457</v>
      </c>
      <c r="B456" s="378">
        <v>0</v>
      </c>
      <c r="C456" s="381">
        <v>0</v>
      </c>
      <c r="D456" s="380" t="str">
        <f t="shared" si="8"/>
        <v/>
      </c>
    </row>
    <row r="457" s="344" customFormat="1" ht="20.1" customHeight="1" spans="1:4">
      <c r="A457" s="230" t="s">
        <v>458</v>
      </c>
      <c r="B457" s="378">
        <v>0</v>
      </c>
      <c r="C457" s="381">
        <v>0</v>
      </c>
      <c r="D457" s="380" t="str">
        <f t="shared" si="8"/>
        <v/>
      </c>
    </row>
    <row r="458" s="344" customFormat="1" ht="20.1" customHeight="1" spans="1:4">
      <c r="A458" s="230" t="s">
        <v>459</v>
      </c>
      <c r="B458" s="378">
        <v>0</v>
      </c>
      <c r="C458" s="381">
        <v>0</v>
      </c>
      <c r="D458" s="380" t="str">
        <f t="shared" si="8"/>
        <v/>
      </c>
    </row>
    <row r="459" s="344" customFormat="1" ht="20.1" customHeight="1" spans="1:4">
      <c r="A459" s="230" t="s">
        <v>460</v>
      </c>
      <c r="B459" s="378">
        <v>0</v>
      </c>
      <c r="C459" s="381">
        <v>0</v>
      </c>
      <c r="D459" s="380" t="str">
        <f t="shared" si="8"/>
        <v/>
      </c>
    </row>
    <row r="460" s="344" customFormat="1" ht="20.1" customHeight="1" spans="1:4">
      <c r="A460" s="230" t="s">
        <v>461</v>
      </c>
      <c r="B460" s="378">
        <v>0</v>
      </c>
      <c r="C460" s="381">
        <v>0</v>
      </c>
      <c r="D460" s="380" t="str">
        <f t="shared" si="8"/>
        <v/>
      </c>
    </row>
    <row r="461" s="344" customFormat="1" ht="20.1" customHeight="1" spans="1:4">
      <c r="A461" s="230" t="s">
        <v>462</v>
      </c>
      <c r="B461" s="378">
        <v>0</v>
      </c>
      <c r="C461" s="381">
        <v>0</v>
      </c>
      <c r="D461" s="380" t="str">
        <f t="shared" si="8"/>
        <v/>
      </c>
    </row>
    <row r="462" s="344" customFormat="1" ht="20.1" customHeight="1" spans="1:4">
      <c r="A462" s="230" t="s">
        <v>463</v>
      </c>
      <c r="B462" s="378">
        <v>0</v>
      </c>
      <c r="C462" s="379">
        <v>0</v>
      </c>
      <c r="D462" s="380" t="str">
        <f t="shared" si="8"/>
        <v/>
      </c>
    </row>
    <row r="463" s="344" customFormat="1" ht="20.1" customHeight="1" spans="1:4">
      <c r="A463" s="230" t="s">
        <v>455</v>
      </c>
      <c r="B463" s="378">
        <v>0</v>
      </c>
      <c r="C463" s="381">
        <v>0</v>
      </c>
      <c r="D463" s="380" t="str">
        <f t="shared" si="8"/>
        <v/>
      </c>
    </row>
    <row r="464" s="344" customFormat="1" ht="20.1" customHeight="1" spans="1:4">
      <c r="A464" s="230" t="s">
        <v>464</v>
      </c>
      <c r="B464" s="378">
        <v>0</v>
      </c>
      <c r="C464" s="379">
        <v>0</v>
      </c>
      <c r="D464" s="380" t="str">
        <f t="shared" si="8"/>
        <v/>
      </c>
    </row>
    <row r="465" s="344" customFormat="1" ht="20.1" customHeight="1" spans="1:4">
      <c r="A465" s="230" t="s">
        <v>465</v>
      </c>
      <c r="B465" s="378">
        <v>0</v>
      </c>
      <c r="C465" s="379">
        <v>0</v>
      </c>
      <c r="D465" s="380" t="str">
        <f t="shared" si="8"/>
        <v/>
      </c>
    </row>
    <row r="466" s="344" customFormat="1" ht="20.1" customHeight="1" spans="1:4">
      <c r="A466" s="230" t="s">
        <v>466</v>
      </c>
      <c r="B466" s="378">
        <v>0</v>
      </c>
      <c r="C466" s="381">
        <v>0</v>
      </c>
      <c r="D466" s="380" t="str">
        <f t="shared" si="8"/>
        <v/>
      </c>
    </row>
    <row r="467" s="344" customFormat="1" ht="20.1" customHeight="1" spans="1:4">
      <c r="A467" s="230" t="s">
        <v>467</v>
      </c>
      <c r="B467" s="378">
        <v>0</v>
      </c>
      <c r="C467" s="381">
        <v>0</v>
      </c>
      <c r="D467" s="380" t="str">
        <f t="shared" si="8"/>
        <v/>
      </c>
    </row>
    <row r="468" s="344" customFormat="1" ht="20.1" customHeight="1" spans="1:4">
      <c r="A468" s="230" t="s">
        <v>468</v>
      </c>
      <c r="B468" s="378">
        <v>0</v>
      </c>
      <c r="C468" s="381">
        <v>0</v>
      </c>
      <c r="D468" s="380" t="str">
        <f t="shared" si="8"/>
        <v/>
      </c>
    </row>
    <row r="469" s="344" customFormat="1" ht="20.1" customHeight="1" spans="1:4">
      <c r="A469" s="377" t="s">
        <v>455</v>
      </c>
      <c r="B469" s="378">
        <v>0</v>
      </c>
      <c r="C469" s="381">
        <v>0</v>
      </c>
      <c r="D469" s="380" t="str">
        <f t="shared" si="8"/>
        <v/>
      </c>
    </row>
    <row r="470" s="344" customFormat="1" ht="20.1" customHeight="1" spans="1:4">
      <c r="A470" s="230" t="s">
        <v>469</v>
      </c>
      <c r="B470" s="378">
        <v>0</v>
      </c>
      <c r="C470" s="379">
        <v>0</v>
      </c>
      <c r="D470" s="380" t="str">
        <f t="shared" si="8"/>
        <v/>
      </c>
    </row>
    <row r="471" s="344" customFormat="1" ht="20.1" customHeight="1" spans="1:4">
      <c r="A471" s="230" t="s">
        <v>470</v>
      </c>
      <c r="B471" s="378">
        <v>0</v>
      </c>
      <c r="C471" s="381">
        <v>0</v>
      </c>
      <c r="D471" s="380" t="str">
        <f t="shared" si="8"/>
        <v/>
      </c>
    </row>
    <row r="472" s="344" customFormat="1" ht="20.1" customHeight="1" spans="1:4">
      <c r="A472" s="230" t="s">
        <v>471</v>
      </c>
      <c r="B472" s="378">
        <v>0</v>
      </c>
      <c r="C472" s="381">
        <v>0</v>
      </c>
      <c r="D472" s="380" t="str">
        <f t="shared" si="8"/>
        <v/>
      </c>
    </row>
    <row r="473" s="344" customFormat="1" ht="20.1" customHeight="1" spans="1:4">
      <c r="A473" s="230" t="s">
        <v>472</v>
      </c>
      <c r="B473" s="378">
        <v>0</v>
      </c>
      <c r="C473" s="381">
        <v>0</v>
      </c>
      <c r="D473" s="380" t="str">
        <f t="shared" si="8"/>
        <v/>
      </c>
    </row>
    <row r="474" s="344" customFormat="1" ht="20.1" customHeight="1" spans="1:4">
      <c r="A474" s="230" t="s">
        <v>455</v>
      </c>
      <c r="B474" s="378">
        <v>0</v>
      </c>
      <c r="C474" s="381">
        <v>0</v>
      </c>
      <c r="D474" s="380" t="str">
        <f t="shared" si="8"/>
        <v/>
      </c>
    </row>
    <row r="475" s="344" customFormat="1" ht="20.1" customHeight="1" spans="1:4">
      <c r="A475" s="230" t="s">
        <v>473</v>
      </c>
      <c r="B475" s="378">
        <v>0</v>
      </c>
      <c r="C475" s="381">
        <v>0</v>
      </c>
      <c r="D475" s="380" t="str">
        <f t="shared" si="8"/>
        <v/>
      </c>
    </row>
    <row r="476" s="344" customFormat="1" ht="20.1" customHeight="1" spans="1:4">
      <c r="A476" s="230" t="s">
        <v>474</v>
      </c>
      <c r="B476" s="378">
        <v>0</v>
      </c>
      <c r="C476" s="381">
        <v>0</v>
      </c>
      <c r="D476" s="380" t="str">
        <f t="shared" si="8"/>
        <v/>
      </c>
    </row>
    <row r="477" s="344" customFormat="1" ht="20.1" customHeight="1" spans="1:4">
      <c r="A477" s="230" t="s">
        <v>475</v>
      </c>
      <c r="B477" s="378">
        <v>0</v>
      </c>
      <c r="C477" s="381">
        <v>0</v>
      </c>
      <c r="D477" s="380" t="str">
        <f t="shared" si="8"/>
        <v/>
      </c>
    </row>
    <row r="478" s="344" customFormat="1" ht="20.1" customHeight="1" spans="1:4">
      <c r="A478" s="230" t="s">
        <v>476</v>
      </c>
      <c r="B478" s="378">
        <v>0</v>
      </c>
      <c r="C478" s="381">
        <v>0</v>
      </c>
      <c r="D478" s="380" t="str">
        <f t="shared" ref="D478:D541" si="9">IFERROR((C478/B478-1)*100,"")</f>
        <v/>
      </c>
    </row>
    <row r="479" s="344" customFormat="1" ht="20.1" customHeight="1" spans="1:4">
      <c r="A479" s="230" t="s">
        <v>477</v>
      </c>
      <c r="B479" s="378">
        <v>0</v>
      </c>
      <c r="C479" s="379">
        <v>0</v>
      </c>
      <c r="D479" s="380" t="str">
        <f t="shared" si="9"/>
        <v/>
      </c>
    </row>
    <row r="480" s="344" customFormat="1" ht="20.1" customHeight="1" spans="1:4">
      <c r="A480" s="230" t="s">
        <v>478</v>
      </c>
      <c r="B480" s="378">
        <v>0</v>
      </c>
      <c r="C480" s="381">
        <v>0</v>
      </c>
      <c r="D480" s="380" t="str">
        <f t="shared" si="9"/>
        <v/>
      </c>
    </row>
    <row r="481" s="344" customFormat="1" ht="20.1" customHeight="1" spans="1:4">
      <c r="A481" s="230" t="s">
        <v>479</v>
      </c>
      <c r="B481" s="378">
        <v>0</v>
      </c>
      <c r="C481" s="381">
        <v>0</v>
      </c>
      <c r="D481" s="380" t="str">
        <f t="shared" si="9"/>
        <v/>
      </c>
    </row>
    <row r="482" s="344" customFormat="1" ht="20.1" customHeight="1" spans="1:4">
      <c r="A482" s="230" t="s">
        <v>480</v>
      </c>
      <c r="B482" s="378">
        <v>0</v>
      </c>
      <c r="C482" s="381">
        <v>0</v>
      </c>
      <c r="D482" s="380" t="str">
        <f t="shared" si="9"/>
        <v/>
      </c>
    </row>
    <row r="483" s="344" customFormat="1" ht="20.1" customHeight="1" spans="1:4">
      <c r="A483" s="230" t="s">
        <v>481</v>
      </c>
      <c r="B483" s="378">
        <v>281</v>
      </c>
      <c r="C483" s="381">
        <v>265</v>
      </c>
      <c r="D483" s="380">
        <f t="shared" si="9"/>
        <v>-5.69395017793595</v>
      </c>
    </row>
    <row r="484" s="344" customFormat="1" ht="20.1" customHeight="1" spans="1:4">
      <c r="A484" s="230" t="s">
        <v>455</v>
      </c>
      <c r="B484" s="378">
        <v>91</v>
      </c>
      <c r="C484" s="381">
        <v>96</v>
      </c>
      <c r="D484" s="380">
        <f t="shared" si="9"/>
        <v>5.4945054945055</v>
      </c>
    </row>
    <row r="485" s="344" customFormat="1" ht="20.1" customHeight="1" spans="1:4">
      <c r="A485" s="230" t="s">
        <v>482</v>
      </c>
      <c r="B485" s="378">
        <v>187</v>
      </c>
      <c r="C485" s="379">
        <v>147</v>
      </c>
      <c r="D485" s="380">
        <f t="shared" si="9"/>
        <v>-21.3903743315508</v>
      </c>
    </row>
    <row r="486" s="344" customFormat="1" ht="20.1" customHeight="1" spans="1:4">
      <c r="A486" s="230" t="s">
        <v>483</v>
      </c>
      <c r="B486" s="378">
        <v>0</v>
      </c>
      <c r="C486" s="381">
        <v>0</v>
      </c>
      <c r="D486" s="380" t="str">
        <f t="shared" si="9"/>
        <v/>
      </c>
    </row>
    <row r="487" s="344" customFormat="1" ht="20.1" customHeight="1" spans="1:4">
      <c r="A487" s="230" t="s">
        <v>484</v>
      </c>
      <c r="B487" s="378">
        <v>0</v>
      </c>
      <c r="C487" s="381">
        <v>0</v>
      </c>
      <c r="D487" s="380" t="str">
        <f t="shared" si="9"/>
        <v/>
      </c>
    </row>
    <row r="488" s="344" customFormat="1" ht="20.1" customHeight="1" spans="1:4">
      <c r="A488" s="230" t="s">
        <v>485</v>
      </c>
      <c r="B488" s="378">
        <v>1</v>
      </c>
      <c r="C488" s="381">
        <v>16</v>
      </c>
      <c r="D488" s="380">
        <f t="shared" si="9"/>
        <v>1500</v>
      </c>
    </row>
    <row r="489" s="344" customFormat="1" ht="20.1" customHeight="1" spans="1:4">
      <c r="A489" s="230" t="s">
        <v>486</v>
      </c>
      <c r="B489" s="378">
        <v>2</v>
      </c>
      <c r="C489" s="381">
        <v>6</v>
      </c>
      <c r="D489" s="380">
        <f t="shared" si="9"/>
        <v>200</v>
      </c>
    </row>
    <row r="490" s="344" customFormat="1" ht="20.1" customHeight="1" spans="1:4">
      <c r="A490" s="230" t="s">
        <v>487</v>
      </c>
      <c r="B490" s="378">
        <v>0</v>
      </c>
      <c r="C490" s="379">
        <v>0</v>
      </c>
      <c r="D490" s="380" t="str">
        <f t="shared" si="9"/>
        <v/>
      </c>
    </row>
    <row r="491" s="344" customFormat="1" ht="20.1" customHeight="1" spans="1:4">
      <c r="A491" s="230" t="s">
        <v>488</v>
      </c>
      <c r="B491" s="378">
        <v>0</v>
      </c>
      <c r="C491" s="381">
        <v>0</v>
      </c>
      <c r="D491" s="380" t="str">
        <f t="shared" si="9"/>
        <v/>
      </c>
    </row>
    <row r="492" s="344" customFormat="1" ht="20.1" customHeight="1" spans="1:4">
      <c r="A492" s="230" t="s">
        <v>489</v>
      </c>
      <c r="B492" s="378">
        <v>0</v>
      </c>
      <c r="C492" s="381">
        <v>0</v>
      </c>
      <c r="D492" s="380" t="str">
        <f t="shared" si="9"/>
        <v/>
      </c>
    </row>
    <row r="493" s="344" customFormat="1" ht="20.1" customHeight="1" spans="1:4">
      <c r="A493" s="230" t="s">
        <v>490</v>
      </c>
      <c r="B493" s="378">
        <v>0</v>
      </c>
      <c r="C493" s="381">
        <v>0</v>
      </c>
      <c r="D493" s="380" t="str">
        <f t="shared" si="9"/>
        <v/>
      </c>
    </row>
    <row r="494" s="344" customFormat="1" ht="20.1" customHeight="1" spans="1:4">
      <c r="A494" s="377" t="s">
        <v>491</v>
      </c>
      <c r="B494" s="378">
        <v>0</v>
      </c>
      <c r="C494" s="381">
        <v>0</v>
      </c>
      <c r="D494" s="380" t="str">
        <f t="shared" si="9"/>
        <v/>
      </c>
    </row>
    <row r="495" s="344" customFormat="1" ht="20.1" customHeight="1" spans="1:4">
      <c r="A495" s="230" t="s">
        <v>492</v>
      </c>
      <c r="B495" s="378">
        <v>0</v>
      </c>
      <c r="C495" s="379">
        <v>0</v>
      </c>
      <c r="D495" s="380" t="str">
        <f t="shared" si="9"/>
        <v/>
      </c>
    </row>
    <row r="496" s="344" customFormat="1" ht="20.1" customHeight="1" spans="1:4">
      <c r="A496" s="230" t="s">
        <v>493</v>
      </c>
      <c r="B496" s="378">
        <v>0</v>
      </c>
      <c r="C496" s="381">
        <v>0</v>
      </c>
      <c r="D496" s="380" t="str">
        <f t="shared" si="9"/>
        <v/>
      </c>
    </row>
    <row r="497" s="344" customFormat="1" ht="20.1" customHeight="1" spans="1:4">
      <c r="A497" s="230" t="s">
        <v>494</v>
      </c>
      <c r="B497" s="378">
        <v>0</v>
      </c>
      <c r="C497" s="381">
        <v>0</v>
      </c>
      <c r="D497" s="380" t="str">
        <f t="shared" si="9"/>
        <v/>
      </c>
    </row>
    <row r="498" s="344" customFormat="1" ht="20.1" customHeight="1" spans="1:4">
      <c r="A498" s="230" t="s">
        <v>495</v>
      </c>
      <c r="B498" s="378">
        <v>1</v>
      </c>
      <c r="C498" s="381">
        <v>0</v>
      </c>
      <c r="D498" s="380">
        <f t="shared" si="9"/>
        <v>-100</v>
      </c>
    </row>
    <row r="499" s="344" customFormat="1" ht="20.1" customHeight="1" spans="1:4">
      <c r="A499" s="230" t="s">
        <v>496</v>
      </c>
      <c r="B499" s="378">
        <v>0</v>
      </c>
      <c r="C499" s="381">
        <v>0</v>
      </c>
      <c r="D499" s="380" t="str">
        <f t="shared" si="9"/>
        <v/>
      </c>
    </row>
    <row r="500" s="344" customFormat="1" ht="20.1" customHeight="1" spans="1:4">
      <c r="A500" s="230" t="s">
        <v>497</v>
      </c>
      <c r="B500" s="378">
        <v>0</v>
      </c>
      <c r="C500" s="379">
        <v>0</v>
      </c>
      <c r="D500" s="380" t="str">
        <f t="shared" si="9"/>
        <v/>
      </c>
    </row>
    <row r="501" s="344" customFormat="1" ht="20.1" customHeight="1" spans="1:4">
      <c r="A501" s="230" t="s">
        <v>498</v>
      </c>
      <c r="B501" s="378">
        <v>0</v>
      </c>
      <c r="C501" s="381">
        <v>0</v>
      </c>
      <c r="D501" s="380" t="str">
        <f t="shared" si="9"/>
        <v/>
      </c>
    </row>
    <row r="502" s="344" customFormat="1" ht="20.1" customHeight="1" spans="1:4">
      <c r="A502" s="230" t="s">
        <v>499</v>
      </c>
      <c r="B502" s="378">
        <v>1</v>
      </c>
      <c r="C502" s="381">
        <v>0</v>
      </c>
      <c r="D502" s="380">
        <f t="shared" si="9"/>
        <v>-100</v>
      </c>
    </row>
    <row r="503" s="344" customFormat="1" ht="20.1" customHeight="1" spans="1:4">
      <c r="A503" s="377" t="s">
        <v>500</v>
      </c>
      <c r="B503" s="378">
        <v>4522</v>
      </c>
      <c r="C503" s="381">
        <v>2668</v>
      </c>
      <c r="D503" s="380">
        <f t="shared" si="9"/>
        <v>-40.999557717824</v>
      </c>
    </row>
    <row r="504" s="344" customFormat="1" ht="20.1" customHeight="1" spans="1:4">
      <c r="A504" s="377" t="s">
        <v>501</v>
      </c>
      <c r="B504" s="378">
        <v>2271</v>
      </c>
      <c r="C504" s="381">
        <v>1149</v>
      </c>
      <c r="D504" s="380">
        <f t="shared" si="9"/>
        <v>-49.4055482166446</v>
      </c>
    </row>
    <row r="505" s="344" customFormat="1" ht="20.1" customHeight="1" spans="1:4">
      <c r="A505" s="377" t="s">
        <v>169</v>
      </c>
      <c r="B505" s="378">
        <v>430</v>
      </c>
      <c r="C505" s="381">
        <v>451</v>
      </c>
      <c r="D505" s="380">
        <f t="shared" si="9"/>
        <v>4.88372093023255</v>
      </c>
    </row>
    <row r="506" s="344" customFormat="1" ht="20.1" customHeight="1" spans="1:4">
      <c r="A506" s="377" t="s">
        <v>170</v>
      </c>
      <c r="B506" s="378">
        <v>19</v>
      </c>
      <c r="C506" s="381">
        <v>0</v>
      </c>
      <c r="D506" s="380">
        <f t="shared" si="9"/>
        <v>-100</v>
      </c>
    </row>
    <row r="507" s="344" customFormat="1" ht="20.1" customHeight="1" spans="1:4">
      <c r="A507" s="377" t="s">
        <v>171</v>
      </c>
      <c r="B507" s="378">
        <v>0</v>
      </c>
      <c r="C507" s="379">
        <v>0</v>
      </c>
      <c r="D507" s="380" t="str">
        <f t="shared" si="9"/>
        <v/>
      </c>
    </row>
    <row r="508" s="344" customFormat="1" ht="20.1" customHeight="1" spans="1:4">
      <c r="A508" s="377" t="s">
        <v>502</v>
      </c>
      <c r="B508" s="378">
        <v>275</v>
      </c>
      <c r="C508" s="381">
        <v>232</v>
      </c>
      <c r="D508" s="380">
        <f t="shared" si="9"/>
        <v>-15.6363636363636</v>
      </c>
    </row>
    <row r="509" s="344" customFormat="1" ht="20.1" customHeight="1" spans="1:4">
      <c r="A509" s="377" t="s">
        <v>503</v>
      </c>
      <c r="B509" s="378">
        <v>0</v>
      </c>
      <c r="C509" s="381">
        <v>0</v>
      </c>
      <c r="D509" s="380" t="str">
        <f t="shared" si="9"/>
        <v/>
      </c>
    </row>
    <row r="510" s="344" customFormat="1" ht="20.1" customHeight="1" spans="1:4">
      <c r="A510" s="377" t="s">
        <v>504</v>
      </c>
      <c r="B510" s="378">
        <v>0</v>
      </c>
      <c r="C510" s="381">
        <v>0</v>
      </c>
      <c r="D510" s="380" t="str">
        <f t="shared" si="9"/>
        <v/>
      </c>
    </row>
    <row r="511" s="344" customFormat="1" ht="20.1" customHeight="1" spans="1:4">
      <c r="A511" s="377" t="s">
        <v>505</v>
      </c>
      <c r="B511" s="378">
        <v>0</v>
      </c>
      <c r="C511" s="379">
        <v>0</v>
      </c>
      <c r="D511" s="380" t="str">
        <f t="shared" si="9"/>
        <v/>
      </c>
    </row>
    <row r="512" s="344" customFormat="1" ht="20.1" customHeight="1" spans="1:4">
      <c r="A512" s="377" t="s">
        <v>506</v>
      </c>
      <c r="B512" s="378">
        <v>57</v>
      </c>
      <c r="C512" s="381">
        <v>20</v>
      </c>
      <c r="D512" s="380">
        <f t="shared" si="9"/>
        <v>-64.9122807017544</v>
      </c>
    </row>
    <row r="513" s="344" customFormat="1" ht="20.1" customHeight="1" spans="1:4">
      <c r="A513" s="377" t="s">
        <v>507</v>
      </c>
      <c r="B513" s="378">
        <v>1116</v>
      </c>
      <c r="C513" s="381">
        <v>346</v>
      </c>
      <c r="D513" s="380">
        <f t="shared" si="9"/>
        <v>-68.9964157706093</v>
      </c>
    </row>
    <row r="514" s="344" customFormat="1" ht="20.1" customHeight="1" spans="1:4">
      <c r="A514" s="377" t="s">
        <v>508</v>
      </c>
      <c r="B514" s="378">
        <v>0</v>
      </c>
      <c r="C514" s="381">
        <v>0</v>
      </c>
      <c r="D514" s="380" t="str">
        <f t="shared" si="9"/>
        <v/>
      </c>
    </row>
    <row r="515" s="344" customFormat="1" ht="20.1" customHeight="1" spans="1:4">
      <c r="A515" s="377" t="s">
        <v>509</v>
      </c>
      <c r="B515" s="378">
        <v>0</v>
      </c>
      <c r="C515" s="379">
        <v>9</v>
      </c>
      <c r="D515" s="380" t="str">
        <f t="shared" si="9"/>
        <v/>
      </c>
    </row>
    <row r="516" s="344" customFormat="1" ht="20.1" customHeight="1" spans="1:4">
      <c r="A516" s="377" t="s">
        <v>510</v>
      </c>
      <c r="B516" s="378">
        <v>2</v>
      </c>
      <c r="C516" s="381">
        <v>1</v>
      </c>
      <c r="D516" s="380">
        <f t="shared" si="9"/>
        <v>-50</v>
      </c>
    </row>
    <row r="517" s="344" customFormat="1" ht="20.1" customHeight="1" spans="1:4">
      <c r="A517" s="377" t="s">
        <v>511</v>
      </c>
      <c r="B517" s="378">
        <v>0</v>
      </c>
      <c r="C517" s="381">
        <v>0</v>
      </c>
      <c r="D517" s="380" t="str">
        <f t="shared" si="9"/>
        <v/>
      </c>
    </row>
    <row r="518" s="344" customFormat="1" ht="20.1" customHeight="1" spans="1:4">
      <c r="A518" s="377" t="s">
        <v>512</v>
      </c>
      <c r="B518" s="378">
        <v>11</v>
      </c>
      <c r="C518" s="381">
        <v>1</v>
      </c>
      <c r="D518" s="380">
        <f t="shared" si="9"/>
        <v>-90.9090909090909</v>
      </c>
    </row>
    <row r="519" s="344" customFormat="1" ht="20.1" customHeight="1" spans="1:4">
      <c r="A519" s="377" t="s">
        <v>513</v>
      </c>
      <c r="B519" s="378">
        <v>361</v>
      </c>
      <c r="C519" s="381">
        <v>89</v>
      </c>
      <c r="D519" s="380">
        <f t="shared" si="9"/>
        <v>-75.3462603878116</v>
      </c>
    </row>
    <row r="520" s="344" customFormat="1" ht="20.1" customHeight="1" spans="1:4">
      <c r="A520" s="377" t="s">
        <v>514</v>
      </c>
      <c r="B520" s="378">
        <v>621</v>
      </c>
      <c r="C520" s="379">
        <v>456</v>
      </c>
      <c r="D520" s="380">
        <f t="shared" si="9"/>
        <v>-26.5700483091787</v>
      </c>
    </row>
    <row r="521" s="344" customFormat="1" ht="20.1" customHeight="1" spans="1:4">
      <c r="A521" s="377" t="s">
        <v>169</v>
      </c>
      <c r="B521" s="378">
        <v>0</v>
      </c>
      <c r="C521" s="379">
        <v>0</v>
      </c>
      <c r="D521" s="380" t="str">
        <f t="shared" si="9"/>
        <v/>
      </c>
    </row>
    <row r="522" s="344" customFormat="1" ht="20.1" customHeight="1" spans="1:4">
      <c r="A522" s="377" t="s">
        <v>170</v>
      </c>
      <c r="B522" s="378">
        <v>0</v>
      </c>
      <c r="C522" s="381">
        <v>0</v>
      </c>
      <c r="D522" s="380" t="str">
        <f t="shared" si="9"/>
        <v/>
      </c>
    </row>
    <row r="523" s="344" customFormat="1" ht="20.1" customHeight="1" spans="1:4">
      <c r="A523" s="377" t="s">
        <v>171</v>
      </c>
      <c r="B523" s="378">
        <v>0</v>
      </c>
      <c r="C523" s="381">
        <v>0</v>
      </c>
      <c r="D523" s="380" t="str">
        <f t="shared" si="9"/>
        <v/>
      </c>
    </row>
    <row r="524" s="344" customFormat="1" ht="20.1" customHeight="1" spans="1:4">
      <c r="A524" s="377" t="s">
        <v>515</v>
      </c>
      <c r="B524" s="378">
        <v>475</v>
      </c>
      <c r="C524" s="381">
        <v>333</v>
      </c>
      <c r="D524" s="380">
        <f t="shared" si="9"/>
        <v>-29.8947368421053</v>
      </c>
    </row>
    <row r="525" s="344" customFormat="1" ht="20.1" customHeight="1" spans="1:4">
      <c r="A525" s="377" t="s">
        <v>516</v>
      </c>
      <c r="B525" s="378">
        <v>146</v>
      </c>
      <c r="C525" s="381">
        <v>123</v>
      </c>
      <c r="D525" s="380">
        <f t="shared" si="9"/>
        <v>-15.7534246575342</v>
      </c>
    </row>
    <row r="526" s="344" customFormat="1" ht="20.1" customHeight="1" spans="1:4">
      <c r="A526" s="377" t="s">
        <v>517</v>
      </c>
      <c r="B526" s="378">
        <v>0</v>
      </c>
      <c r="C526" s="381">
        <v>0</v>
      </c>
      <c r="D526" s="380" t="str">
        <f t="shared" si="9"/>
        <v/>
      </c>
    </row>
    <row r="527" s="344" customFormat="1" ht="20.1" customHeight="1" spans="1:4">
      <c r="A527" s="377" t="s">
        <v>518</v>
      </c>
      <c r="B527" s="378">
        <v>0</v>
      </c>
      <c r="C527" s="381">
        <v>0</v>
      </c>
      <c r="D527" s="380" t="str">
        <f t="shared" si="9"/>
        <v/>
      </c>
    </row>
    <row r="528" s="344" customFormat="1" ht="20.1" customHeight="1" spans="1:4">
      <c r="A528" s="377" t="s">
        <v>519</v>
      </c>
      <c r="B528" s="378">
        <v>91</v>
      </c>
      <c r="C528" s="381">
        <v>47</v>
      </c>
      <c r="D528" s="380">
        <f t="shared" si="9"/>
        <v>-48.3516483516483</v>
      </c>
    </row>
    <row r="529" s="344" customFormat="1" ht="20.1" customHeight="1" spans="1:4">
      <c r="A529" s="377" t="s">
        <v>169</v>
      </c>
      <c r="B529" s="378">
        <v>0</v>
      </c>
      <c r="C529" s="381">
        <v>0</v>
      </c>
      <c r="D529" s="380" t="str">
        <f t="shared" si="9"/>
        <v/>
      </c>
    </row>
    <row r="530" s="344" customFormat="1" ht="20.1" customHeight="1" spans="1:4">
      <c r="A530" s="377" t="s">
        <v>170</v>
      </c>
      <c r="B530" s="378">
        <v>0</v>
      </c>
      <c r="C530" s="381">
        <v>0</v>
      </c>
      <c r="D530" s="380" t="str">
        <f t="shared" si="9"/>
        <v/>
      </c>
    </row>
    <row r="531" s="344" customFormat="1" ht="20.1" customHeight="1" spans="1:4">
      <c r="A531" s="377" t="s">
        <v>171</v>
      </c>
      <c r="B531" s="378">
        <v>0</v>
      </c>
      <c r="C531" s="381">
        <v>0</v>
      </c>
      <c r="D531" s="380" t="str">
        <f t="shared" si="9"/>
        <v/>
      </c>
    </row>
    <row r="532" s="344" customFormat="1" ht="20.1" customHeight="1" spans="1:4">
      <c r="A532" s="377" t="s">
        <v>520</v>
      </c>
      <c r="B532" s="378">
        <v>0</v>
      </c>
      <c r="C532" s="381">
        <v>0</v>
      </c>
      <c r="D532" s="380" t="str">
        <f t="shared" si="9"/>
        <v/>
      </c>
    </row>
    <row r="533" s="344" customFormat="1" ht="20.1" customHeight="1" spans="1:4">
      <c r="A533" s="377" t="s">
        <v>521</v>
      </c>
      <c r="B533" s="378">
        <v>0</v>
      </c>
      <c r="C533" s="381">
        <v>11</v>
      </c>
      <c r="D533" s="380" t="str">
        <f t="shared" si="9"/>
        <v/>
      </c>
    </row>
    <row r="534" s="344" customFormat="1" ht="20.1" customHeight="1" spans="1:4">
      <c r="A534" s="377" t="s">
        <v>522</v>
      </c>
      <c r="B534" s="378">
        <v>0</v>
      </c>
      <c r="C534" s="381">
        <v>0</v>
      </c>
      <c r="D534" s="380" t="str">
        <f t="shared" si="9"/>
        <v/>
      </c>
    </row>
    <row r="535" s="344" customFormat="1" ht="20.1" customHeight="1" spans="1:4">
      <c r="A535" s="377" t="s">
        <v>523</v>
      </c>
      <c r="B535" s="378">
        <v>36</v>
      </c>
      <c r="C535" s="381">
        <v>0</v>
      </c>
      <c r="D535" s="380">
        <f t="shared" si="9"/>
        <v>-100</v>
      </c>
    </row>
    <row r="536" s="344" customFormat="1" ht="20.1" customHeight="1" spans="1:4">
      <c r="A536" s="377" t="s">
        <v>524</v>
      </c>
      <c r="B536" s="378">
        <v>55</v>
      </c>
      <c r="C536" s="381">
        <v>36</v>
      </c>
      <c r="D536" s="380">
        <f t="shared" si="9"/>
        <v>-34.5454545454545</v>
      </c>
    </row>
    <row r="537" s="344" customFormat="1" ht="20.1" customHeight="1" spans="1:4">
      <c r="A537" s="377" t="s">
        <v>525</v>
      </c>
      <c r="B537" s="378">
        <v>0</v>
      </c>
      <c r="C537" s="379">
        <v>0</v>
      </c>
      <c r="D537" s="380" t="str">
        <f t="shared" si="9"/>
        <v/>
      </c>
    </row>
    <row r="538" s="344" customFormat="1" ht="20.1" customHeight="1" spans="1:4">
      <c r="A538" s="377" t="s">
        <v>526</v>
      </c>
      <c r="B538" s="378">
        <v>0</v>
      </c>
      <c r="C538" s="381">
        <v>0</v>
      </c>
      <c r="D538" s="380" t="str">
        <f t="shared" si="9"/>
        <v/>
      </c>
    </row>
    <row r="539" s="344" customFormat="1" ht="20.1" customHeight="1" spans="1:4">
      <c r="A539" s="377" t="s">
        <v>527</v>
      </c>
      <c r="B539" s="378">
        <v>0</v>
      </c>
      <c r="C539" s="381">
        <v>0</v>
      </c>
      <c r="D539" s="380" t="str">
        <f t="shared" si="9"/>
        <v/>
      </c>
    </row>
    <row r="540" s="344" customFormat="1" ht="20.1" customHeight="1" spans="1:4">
      <c r="A540" s="377" t="s">
        <v>169</v>
      </c>
      <c r="B540" s="378">
        <v>0</v>
      </c>
      <c r="C540" s="381">
        <v>0</v>
      </c>
      <c r="D540" s="380" t="str">
        <f t="shared" si="9"/>
        <v/>
      </c>
    </row>
    <row r="541" s="344" customFormat="1" ht="20.1" customHeight="1" spans="1:4">
      <c r="A541" s="377" t="s">
        <v>170</v>
      </c>
      <c r="B541" s="378">
        <v>0</v>
      </c>
      <c r="C541" s="381">
        <v>0</v>
      </c>
      <c r="D541" s="380" t="str">
        <f t="shared" si="9"/>
        <v/>
      </c>
    </row>
    <row r="542" s="344" customFormat="1" ht="20.1" customHeight="1" spans="1:4">
      <c r="A542" s="377" t="s">
        <v>171</v>
      </c>
      <c r="B542" s="378">
        <v>0</v>
      </c>
      <c r="C542" s="381">
        <v>0</v>
      </c>
      <c r="D542" s="380" t="str">
        <f t="shared" ref="D542:D605" si="10">IFERROR((C542/B542-1)*100,"")</f>
        <v/>
      </c>
    </row>
    <row r="543" s="344" customFormat="1" ht="20.1" customHeight="1" spans="1:4">
      <c r="A543" s="377" t="s">
        <v>528</v>
      </c>
      <c r="B543" s="378">
        <v>0</v>
      </c>
      <c r="C543" s="381">
        <v>0</v>
      </c>
      <c r="D543" s="380" t="str">
        <f t="shared" si="10"/>
        <v/>
      </c>
    </row>
    <row r="544" s="344" customFormat="1" ht="20.1" customHeight="1" spans="1:4">
      <c r="A544" s="377" t="s">
        <v>529</v>
      </c>
      <c r="B544" s="378">
        <v>0</v>
      </c>
      <c r="C544" s="381">
        <v>0</v>
      </c>
      <c r="D544" s="380" t="str">
        <f t="shared" si="10"/>
        <v/>
      </c>
    </row>
    <row r="545" s="344" customFormat="1" ht="20.1" customHeight="1" spans="1:4">
      <c r="A545" s="377" t="s">
        <v>530</v>
      </c>
      <c r="B545" s="378">
        <v>0</v>
      </c>
      <c r="C545" s="379">
        <v>0</v>
      </c>
      <c r="D545" s="380" t="str">
        <f t="shared" si="10"/>
        <v/>
      </c>
    </row>
    <row r="546" s="344" customFormat="1" ht="20.1" customHeight="1" spans="1:4">
      <c r="A546" s="377" t="s">
        <v>531</v>
      </c>
      <c r="B546" s="378">
        <v>0</v>
      </c>
      <c r="C546" s="381">
        <v>0</v>
      </c>
      <c r="D546" s="380" t="str">
        <f t="shared" si="10"/>
        <v/>
      </c>
    </row>
    <row r="547" s="344" customFormat="1" ht="20.1" customHeight="1" spans="1:4">
      <c r="A547" s="377" t="s">
        <v>532</v>
      </c>
      <c r="B547" s="378">
        <v>0</v>
      </c>
      <c r="C547" s="381">
        <v>0</v>
      </c>
      <c r="D547" s="380" t="str">
        <f t="shared" si="10"/>
        <v/>
      </c>
    </row>
    <row r="548" s="344" customFormat="1" ht="20.1" customHeight="1" spans="1:4">
      <c r="A548" s="377" t="s">
        <v>533</v>
      </c>
      <c r="B548" s="378">
        <v>623</v>
      </c>
      <c r="C548" s="381">
        <v>180</v>
      </c>
      <c r="D548" s="380">
        <f t="shared" si="10"/>
        <v>-71.107544141252</v>
      </c>
    </row>
    <row r="549" s="344" customFormat="1" ht="20.1" customHeight="1" spans="1:4">
      <c r="A549" s="377" t="s">
        <v>169</v>
      </c>
      <c r="B549" s="378">
        <v>0</v>
      </c>
      <c r="C549" s="381">
        <v>0</v>
      </c>
      <c r="D549" s="380" t="str">
        <f t="shared" si="10"/>
        <v/>
      </c>
    </row>
    <row r="550" s="344" customFormat="1" ht="20.1" customHeight="1" spans="1:4">
      <c r="A550" s="377" t="s">
        <v>170</v>
      </c>
      <c r="B550" s="378">
        <v>0</v>
      </c>
      <c r="C550" s="381">
        <v>0</v>
      </c>
      <c r="D550" s="380" t="str">
        <f t="shared" si="10"/>
        <v/>
      </c>
    </row>
    <row r="551" s="344" customFormat="1" ht="20.1" customHeight="1" spans="1:4">
      <c r="A551" s="377" t="s">
        <v>171</v>
      </c>
      <c r="B551" s="378">
        <v>0</v>
      </c>
      <c r="C551" s="381">
        <v>0</v>
      </c>
      <c r="D551" s="380" t="str">
        <f t="shared" si="10"/>
        <v/>
      </c>
    </row>
    <row r="552" s="344" customFormat="1" ht="20.1" customHeight="1" spans="1:4">
      <c r="A552" s="377" t="s">
        <v>534</v>
      </c>
      <c r="B552" s="378">
        <v>0</v>
      </c>
      <c r="C552" s="381">
        <v>9</v>
      </c>
      <c r="D552" s="380" t="str">
        <f t="shared" si="10"/>
        <v/>
      </c>
    </row>
    <row r="553" s="344" customFormat="1" ht="20.1" customHeight="1" spans="1:4">
      <c r="A553" s="377" t="s">
        <v>535</v>
      </c>
      <c r="B553" s="378">
        <v>0</v>
      </c>
      <c r="C553" s="381">
        <v>0</v>
      </c>
      <c r="D553" s="380" t="str">
        <f t="shared" si="10"/>
        <v/>
      </c>
    </row>
    <row r="554" s="344" customFormat="1" ht="20.1" customHeight="1" spans="1:4">
      <c r="A554" s="377" t="s">
        <v>536</v>
      </c>
      <c r="B554" s="378">
        <v>146</v>
      </c>
      <c r="C554" s="381">
        <v>164</v>
      </c>
      <c r="D554" s="380">
        <f t="shared" si="10"/>
        <v>12.3287671232877</v>
      </c>
    </row>
    <row r="555" s="344" customFormat="1" ht="20.1" customHeight="1" spans="1:4">
      <c r="A555" s="377" t="s">
        <v>537</v>
      </c>
      <c r="B555" s="378">
        <v>477</v>
      </c>
      <c r="C555" s="381">
        <v>7</v>
      </c>
      <c r="D555" s="380">
        <f t="shared" si="10"/>
        <v>-98.5324947589098</v>
      </c>
    </row>
    <row r="556" s="344" customFormat="1" ht="20.1" customHeight="1" spans="1:4">
      <c r="A556" s="377" t="s">
        <v>538</v>
      </c>
      <c r="B556" s="378">
        <v>916</v>
      </c>
      <c r="C556" s="379">
        <v>836</v>
      </c>
      <c r="D556" s="380">
        <f t="shared" si="10"/>
        <v>-8.73362445414847</v>
      </c>
    </row>
    <row r="557" s="344" customFormat="1" ht="20.1" customHeight="1" spans="1:4">
      <c r="A557" s="377" t="s">
        <v>539</v>
      </c>
      <c r="B557" s="378">
        <v>0</v>
      </c>
      <c r="C557" s="381">
        <v>0</v>
      </c>
      <c r="D557" s="380" t="str">
        <f t="shared" si="10"/>
        <v/>
      </c>
    </row>
    <row r="558" s="344" customFormat="1" ht="20.1" customHeight="1" spans="1:4">
      <c r="A558" s="377" t="s">
        <v>540</v>
      </c>
      <c r="B558" s="378">
        <v>0</v>
      </c>
      <c r="C558" s="381">
        <v>0</v>
      </c>
      <c r="D558" s="380" t="str">
        <f t="shared" si="10"/>
        <v/>
      </c>
    </row>
    <row r="559" s="344" customFormat="1" ht="20.1" customHeight="1" spans="1:4">
      <c r="A559" s="377" t="s">
        <v>541</v>
      </c>
      <c r="B559" s="378">
        <v>916</v>
      </c>
      <c r="C559" s="381">
        <v>836</v>
      </c>
      <c r="D559" s="380">
        <f t="shared" si="10"/>
        <v>-8.73362445414847</v>
      </c>
    </row>
    <row r="560" s="344" customFormat="1" ht="20.1" customHeight="1" spans="1:4">
      <c r="A560" s="377" t="s">
        <v>542</v>
      </c>
      <c r="B560" s="378">
        <v>59081</v>
      </c>
      <c r="C560" s="381">
        <v>65435</v>
      </c>
      <c r="D560" s="380">
        <f t="shared" si="10"/>
        <v>10.7547265618388</v>
      </c>
    </row>
    <row r="561" s="344" customFormat="1" ht="20.1" customHeight="1" spans="1:4">
      <c r="A561" s="377" t="s">
        <v>543</v>
      </c>
      <c r="B561" s="378">
        <v>1894</v>
      </c>
      <c r="C561" s="381">
        <v>2139</v>
      </c>
      <c r="D561" s="380">
        <f t="shared" si="10"/>
        <v>12.935586061246</v>
      </c>
    </row>
    <row r="562" s="344" customFormat="1" ht="20.1" customHeight="1" spans="1:4">
      <c r="A562" s="377" t="s">
        <v>169</v>
      </c>
      <c r="B562" s="378">
        <v>1542</v>
      </c>
      <c r="C562" s="381">
        <v>1500</v>
      </c>
      <c r="D562" s="380">
        <f t="shared" si="10"/>
        <v>-2.72373540856031</v>
      </c>
    </row>
    <row r="563" s="344" customFormat="1" ht="20.1" customHeight="1" spans="1:4">
      <c r="A563" s="377" t="s">
        <v>170</v>
      </c>
      <c r="B563" s="378">
        <v>68</v>
      </c>
      <c r="C563" s="381">
        <v>224</v>
      </c>
      <c r="D563" s="380">
        <f t="shared" si="10"/>
        <v>229.411764705882</v>
      </c>
    </row>
    <row r="564" s="344" customFormat="1" ht="20.1" customHeight="1" spans="1:4">
      <c r="A564" s="377" t="s">
        <v>171</v>
      </c>
      <c r="B564" s="378">
        <v>0</v>
      </c>
      <c r="C564" s="381">
        <v>0</v>
      </c>
      <c r="D564" s="380" t="str">
        <f t="shared" si="10"/>
        <v/>
      </c>
    </row>
    <row r="565" s="344" customFormat="1" ht="20.1" customHeight="1" spans="1:4">
      <c r="A565" s="377" t="s">
        <v>544</v>
      </c>
      <c r="B565" s="378">
        <v>0</v>
      </c>
      <c r="C565" s="379">
        <v>0</v>
      </c>
      <c r="D565" s="380" t="str">
        <f t="shared" si="10"/>
        <v/>
      </c>
    </row>
    <row r="566" s="344" customFormat="1" ht="20.1" customHeight="1" spans="1:4">
      <c r="A566" s="377" t="s">
        <v>545</v>
      </c>
      <c r="B566" s="378">
        <v>15</v>
      </c>
      <c r="C566" s="381">
        <v>14</v>
      </c>
      <c r="D566" s="380">
        <f t="shared" si="10"/>
        <v>-6.66666666666667</v>
      </c>
    </row>
    <row r="567" s="344" customFormat="1" ht="20.1" customHeight="1" spans="1:4">
      <c r="A567" s="377" t="s">
        <v>546</v>
      </c>
      <c r="B567" s="378">
        <v>0</v>
      </c>
      <c r="C567" s="381">
        <v>0</v>
      </c>
      <c r="D567" s="380" t="str">
        <f t="shared" si="10"/>
        <v/>
      </c>
    </row>
    <row r="568" s="344" customFormat="1" ht="20.1" customHeight="1" spans="1:4">
      <c r="A568" s="377" t="s">
        <v>547</v>
      </c>
      <c r="B568" s="378">
        <v>0</v>
      </c>
      <c r="C568" s="381">
        <v>3</v>
      </c>
      <c r="D568" s="380" t="str">
        <f t="shared" si="10"/>
        <v/>
      </c>
    </row>
    <row r="569" s="344" customFormat="1" ht="20.1" customHeight="1" spans="1:4">
      <c r="A569" s="377" t="s">
        <v>210</v>
      </c>
      <c r="B569" s="378">
        <v>0</v>
      </c>
      <c r="C569" s="381">
        <v>5</v>
      </c>
      <c r="D569" s="380" t="str">
        <f t="shared" si="10"/>
        <v/>
      </c>
    </row>
    <row r="570" s="344" customFormat="1" ht="20.1" customHeight="1" spans="1:4">
      <c r="A570" s="377" t="s">
        <v>548</v>
      </c>
      <c r="B570" s="378">
        <v>189</v>
      </c>
      <c r="C570" s="381">
        <v>309</v>
      </c>
      <c r="D570" s="380">
        <f t="shared" si="10"/>
        <v>63.4920634920635</v>
      </c>
    </row>
    <row r="571" s="344" customFormat="1" ht="20.1" customHeight="1" spans="1:4">
      <c r="A571" s="377" t="s">
        <v>549</v>
      </c>
      <c r="B571" s="378">
        <v>0</v>
      </c>
      <c r="C571" s="381">
        <v>0</v>
      </c>
      <c r="D571" s="380" t="str">
        <f t="shared" si="10"/>
        <v/>
      </c>
    </row>
    <row r="572" s="344" customFormat="1" ht="20.1" customHeight="1" spans="1:4">
      <c r="A572" s="377" t="s">
        <v>550</v>
      </c>
      <c r="B572" s="378">
        <v>0</v>
      </c>
      <c r="C572" s="381">
        <v>0</v>
      </c>
      <c r="D572" s="380" t="str">
        <f t="shared" si="10"/>
        <v/>
      </c>
    </row>
    <row r="573" s="344" customFormat="1" ht="20.1" customHeight="1" spans="1:4">
      <c r="A573" s="377" t="s">
        <v>551</v>
      </c>
      <c r="B573" s="378">
        <v>9</v>
      </c>
      <c r="C573" s="379">
        <v>10</v>
      </c>
      <c r="D573" s="380">
        <f t="shared" si="10"/>
        <v>11.1111111111111</v>
      </c>
    </row>
    <row r="574" s="344" customFormat="1" ht="20.1" customHeight="1" spans="1:4">
      <c r="A574" s="377" t="s">
        <v>552</v>
      </c>
      <c r="B574" s="378">
        <v>0</v>
      </c>
      <c r="C574" s="381">
        <v>0</v>
      </c>
      <c r="D574" s="380" t="str">
        <f t="shared" si="10"/>
        <v/>
      </c>
    </row>
    <row r="575" s="344" customFormat="1" ht="20.1" customHeight="1" spans="1:4">
      <c r="A575" s="377" t="s">
        <v>553</v>
      </c>
      <c r="B575" s="378">
        <v>0</v>
      </c>
      <c r="C575" s="381">
        <v>0</v>
      </c>
      <c r="D575" s="380" t="str">
        <f t="shared" si="10"/>
        <v/>
      </c>
    </row>
    <row r="576" s="344" customFormat="1" ht="20.1" customHeight="1" spans="1:4">
      <c r="A576" s="377" t="s">
        <v>554</v>
      </c>
      <c r="B576" s="378">
        <v>0</v>
      </c>
      <c r="C576" s="381">
        <v>0</v>
      </c>
      <c r="D576" s="380" t="str">
        <f t="shared" si="10"/>
        <v/>
      </c>
    </row>
    <row r="577" s="344" customFormat="1" ht="20.1" customHeight="1" spans="1:4">
      <c r="A577" s="377" t="s">
        <v>555</v>
      </c>
      <c r="B577" s="378">
        <v>0</v>
      </c>
      <c r="C577" s="379">
        <v>0</v>
      </c>
      <c r="D577" s="380" t="str">
        <f t="shared" si="10"/>
        <v/>
      </c>
    </row>
    <row r="578" s="344" customFormat="1" ht="20.1" customHeight="1" spans="1:4">
      <c r="A578" s="377" t="s">
        <v>178</v>
      </c>
      <c r="B578" s="378">
        <v>55</v>
      </c>
      <c r="C578" s="379">
        <v>58</v>
      </c>
      <c r="D578" s="380">
        <f t="shared" si="10"/>
        <v>5.45454545454545</v>
      </c>
    </row>
    <row r="579" s="344" customFormat="1" ht="20.1" customHeight="1" spans="1:4">
      <c r="A579" s="377" t="s">
        <v>556</v>
      </c>
      <c r="B579" s="378">
        <v>16</v>
      </c>
      <c r="C579" s="381">
        <v>16</v>
      </c>
      <c r="D579" s="380">
        <f t="shared" si="10"/>
        <v>0</v>
      </c>
    </row>
    <row r="580" s="344" customFormat="1" ht="20.1" customHeight="1" spans="1:4">
      <c r="A580" s="377" t="s">
        <v>557</v>
      </c>
      <c r="B580" s="378">
        <v>1121</v>
      </c>
      <c r="C580" s="381">
        <v>911</v>
      </c>
      <c r="D580" s="380">
        <f t="shared" si="10"/>
        <v>-18.7332738626227</v>
      </c>
    </row>
    <row r="581" s="344" customFormat="1" ht="20.1" customHeight="1" spans="1:4">
      <c r="A581" s="377" t="s">
        <v>169</v>
      </c>
      <c r="B581" s="378">
        <v>353</v>
      </c>
      <c r="C581" s="381">
        <v>423</v>
      </c>
      <c r="D581" s="380">
        <f t="shared" si="10"/>
        <v>19.8300283286119</v>
      </c>
    </row>
    <row r="582" s="344" customFormat="1" ht="20.1" customHeight="1" spans="1:4">
      <c r="A582" s="377" t="s">
        <v>170</v>
      </c>
      <c r="B582" s="378">
        <v>42</v>
      </c>
      <c r="C582" s="381">
        <v>26</v>
      </c>
      <c r="D582" s="380">
        <f t="shared" si="10"/>
        <v>-38.0952380952381</v>
      </c>
    </row>
    <row r="583" s="344" customFormat="1" ht="20.1" customHeight="1" spans="1:4">
      <c r="A583" s="377" t="s">
        <v>171</v>
      </c>
      <c r="B583" s="378">
        <v>0</v>
      </c>
      <c r="C583" s="381">
        <v>0</v>
      </c>
      <c r="D583" s="380" t="str">
        <f t="shared" si="10"/>
        <v/>
      </c>
    </row>
    <row r="584" s="344" customFormat="1" ht="20.1" customHeight="1" spans="1:4">
      <c r="A584" s="377" t="s">
        <v>558</v>
      </c>
      <c r="B584" s="378">
        <v>18</v>
      </c>
      <c r="C584" s="381">
        <v>20</v>
      </c>
      <c r="D584" s="380">
        <f t="shared" si="10"/>
        <v>11.1111111111111</v>
      </c>
    </row>
    <row r="585" s="344" customFormat="1" ht="20.1" customHeight="1" spans="1:4">
      <c r="A585" s="377" t="s">
        <v>559</v>
      </c>
      <c r="B585" s="378">
        <v>0</v>
      </c>
      <c r="C585" s="381">
        <v>12</v>
      </c>
      <c r="D585" s="380" t="str">
        <f t="shared" si="10"/>
        <v/>
      </c>
    </row>
    <row r="586" s="344" customFormat="1" ht="20.1" customHeight="1" spans="1:4">
      <c r="A586" s="377" t="s">
        <v>560</v>
      </c>
      <c r="B586" s="378">
        <v>322</v>
      </c>
      <c r="C586" s="381">
        <v>42</v>
      </c>
      <c r="D586" s="380">
        <f t="shared" si="10"/>
        <v>-86.9565217391304</v>
      </c>
    </row>
    <row r="587" s="344" customFormat="1" ht="20.1" customHeight="1" spans="1:4">
      <c r="A587" s="377" t="s">
        <v>561</v>
      </c>
      <c r="B587" s="378">
        <v>386</v>
      </c>
      <c r="C587" s="381">
        <v>388</v>
      </c>
      <c r="D587" s="380">
        <f t="shared" si="10"/>
        <v>0.518134715025909</v>
      </c>
    </row>
    <row r="588" s="344" customFormat="1" ht="20.1" customHeight="1" spans="1:4">
      <c r="A588" s="377" t="s">
        <v>562</v>
      </c>
      <c r="B588" s="378">
        <v>0</v>
      </c>
      <c r="C588" s="381">
        <v>0</v>
      </c>
      <c r="D588" s="380" t="str">
        <f t="shared" si="10"/>
        <v/>
      </c>
    </row>
    <row r="589" s="344" customFormat="1" ht="20.1" customHeight="1" spans="1:4">
      <c r="A589" s="377" t="s">
        <v>563</v>
      </c>
      <c r="B589" s="378">
        <v>0</v>
      </c>
      <c r="C589" s="381">
        <v>0</v>
      </c>
      <c r="D589" s="380" t="str">
        <f t="shared" si="10"/>
        <v/>
      </c>
    </row>
    <row r="590" s="344" customFormat="1" ht="20.1" customHeight="1" spans="1:4">
      <c r="A590" s="377" t="s">
        <v>564</v>
      </c>
      <c r="B590" s="378">
        <v>27265</v>
      </c>
      <c r="C590" s="381">
        <v>31970</v>
      </c>
      <c r="D590" s="380">
        <f t="shared" si="10"/>
        <v>17.2565560242069</v>
      </c>
    </row>
    <row r="591" s="344" customFormat="1" ht="20.1" customHeight="1" spans="1:4">
      <c r="A591" s="377" t="s">
        <v>565</v>
      </c>
      <c r="B591" s="378">
        <v>6164</v>
      </c>
      <c r="C591" s="381">
        <v>3156</v>
      </c>
      <c r="D591" s="380">
        <f t="shared" si="10"/>
        <v>-48.7994808565866</v>
      </c>
    </row>
    <row r="592" s="344" customFormat="1" ht="20.1" customHeight="1" spans="1:4">
      <c r="A592" s="377" t="s">
        <v>566</v>
      </c>
      <c r="B592" s="378">
        <v>5191</v>
      </c>
      <c r="C592" s="381">
        <v>8552</v>
      </c>
      <c r="D592" s="380">
        <f t="shared" si="10"/>
        <v>64.7466769408592</v>
      </c>
    </row>
    <row r="593" s="344" customFormat="1" ht="20.1" customHeight="1" spans="1:4">
      <c r="A593" s="377" t="s">
        <v>567</v>
      </c>
      <c r="B593" s="378">
        <v>0</v>
      </c>
      <c r="C593" s="381">
        <v>0</v>
      </c>
      <c r="D593" s="380" t="str">
        <f t="shared" si="10"/>
        <v/>
      </c>
    </row>
    <row r="594" s="344" customFormat="1" ht="20.1" customHeight="1" spans="1:4">
      <c r="A594" s="377" t="s">
        <v>568</v>
      </c>
      <c r="B594" s="378">
        <v>11307</v>
      </c>
      <c r="C594" s="381">
        <v>15138</v>
      </c>
      <c r="D594" s="380">
        <f t="shared" si="10"/>
        <v>33.8816662244627</v>
      </c>
    </row>
    <row r="595" s="344" customFormat="1" ht="20.1" customHeight="1" spans="1:4">
      <c r="A595" s="377" t="s">
        <v>569</v>
      </c>
      <c r="B595" s="378">
        <v>2338</v>
      </c>
      <c r="C595" s="381">
        <v>2863</v>
      </c>
      <c r="D595" s="380">
        <f t="shared" si="10"/>
        <v>22.4550898203593</v>
      </c>
    </row>
    <row r="596" s="344" customFormat="1" ht="20.1" customHeight="1" spans="1:4">
      <c r="A596" s="377" t="s">
        <v>570</v>
      </c>
      <c r="B596" s="378">
        <v>2261</v>
      </c>
      <c r="C596" s="381">
        <v>2261</v>
      </c>
      <c r="D596" s="380">
        <f t="shared" si="10"/>
        <v>0</v>
      </c>
    </row>
    <row r="597" s="344" customFormat="1" ht="20.1" customHeight="1" spans="1:4">
      <c r="A597" s="377" t="s">
        <v>571</v>
      </c>
      <c r="B597" s="378">
        <v>0</v>
      </c>
      <c r="C597" s="379">
        <v>0</v>
      </c>
      <c r="D597" s="380" t="str">
        <f t="shared" si="10"/>
        <v/>
      </c>
    </row>
    <row r="598" s="344" customFormat="1" ht="20.1" customHeight="1" spans="1:4">
      <c r="A598" s="377" t="s">
        <v>572</v>
      </c>
      <c r="B598" s="378">
        <v>4</v>
      </c>
      <c r="C598" s="381">
        <v>0</v>
      </c>
      <c r="D598" s="380">
        <f t="shared" si="10"/>
        <v>-100</v>
      </c>
    </row>
    <row r="599" s="344" customFormat="1" ht="20.1" customHeight="1" spans="1:4">
      <c r="A599" s="377" t="s">
        <v>573</v>
      </c>
      <c r="B599" s="378">
        <v>0</v>
      </c>
      <c r="C599" s="381">
        <v>0</v>
      </c>
      <c r="D599" s="380" t="str">
        <f t="shared" si="10"/>
        <v/>
      </c>
    </row>
    <row r="600" s="344" customFormat="1" ht="20.1" customHeight="1" spans="1:4">
      <c r="A600" s="377" t="s">
        <v>574</v>
      </c>
      <c r="B600" s="378">
        <v>0</v>
      </c>
      <c r="C600" s="381">
        <v>0</v>
      </c>
      <c r="D600" s="380" t="str">
        <f t="shared" si="10"/>
        <v/>
      </c>
    </row>
    <row r="601" s="344" customFormat="1" ht="20.1" customHeight="1" spans="1:4">
      <c r="A601" s="377" t="s">
        <v>575</v>
      </c>
      <c r="B601" s="378">
        <v>0</v>
      </c>
      <c r="C601" s="381">
        <v>0</v>
      </c>
      <c r="D601" s="380" t="str">
        <f t="shared" si="10"/>
        <v/>
      </c>
    </row>
    <row r="602" s="344" customFormat="1" ht="20.1" customHeight="1" spans="1:4">
      <c r="A602" s="377" t="s">
        <v>576</v>
      </c>
      <c r="B602" s="378">
        <v>0</v>
      </c>
      <c r="C602" s="381">
        <v>0</v>
      </c>
      <c r="D602" s="380" t="str">
        <f t="shared" si="10"/>
        <v/>
      </c>
    </row>
    <row r="603" s="344" customFormat="1" ht="20.1" customHeight="1" spans="1:4">
      <c r="A603" s="377" t="s">
        <v>577</v>
      </c>
      <c r="B603" s="378">
        <v>1787</v>
      </c>
      <c r="C603" s="381">
        <v>1660</v>
      </c>
      <c r="D603" s="380">
        <f t="shared" si="10"/>
        <v>-7.10688304420817</v>
      </c>
    </row>
    <row r="604" s="344" customFormat="1" ht="20.1" customHeight="1" spans="1:4">
      <c r="A604" s="377" t="s">
        <v>578</v>
      </c>
      <c r="B604" s="378">
        <v>0</v>
      </c>
      <c r="C604" s="381">
        <v>0</v>
      </c>
      <c r="D604" s="380" t="str">
        <f t="shared" si="10"/>
        <v/>
      </c>
    </row>
    <row r="605" s="344" customFormat="1" ht="20.1" customHeight="1" spans="1:4">
      <c r="A605" s="377" t="s">
        <v>579</v>
      </c>
      <c r="B605" s="378">
        <v>99</v>
      </c>
      <c r="C605" s="379">
        <v>9</v>
      </c>
      <c r="D605" s="380">
        <f t="shared" si="10"/>
        <v>-90.9090909090909</v>
      </c>
    </row>
    <row r="606" s="344" customFormat="1" ht="20.1" customHeight="1" spans="1:4">
      <c r="A606" s="377" t="s">
        <v>580</v>
      </c>
      <c r="B606" s="378">
        <v>0</v>
      </c>
      <c r="C606" s="381">
        <v>0</v>
      </c>
      <c r="D606" s="380" t="str">
        <f t="shared" ref="D606:D669" si="11">IFERROR((C606/B606-1)*100,"")</f>
        <v/>
      </c>
    </row>
    <row r="607" s="344" customFormat="1" ht="20.1" customHeight="1" spans="1:4">
      <c r="A607" s="377" t="s">
        <v>581</v>
      </c>
      <c r="B607" s="378">
        <v>0</v>
      </c>
      <c r="C607" s="145">
        <v>104</v>
      </c>
      <c r="D607" s="380" t="str">
        <f t="shared" si="11"/>
        <v/>
      </c>
    </row>
    <row r="608" s="344" customFormat="1" ht="20.1" customHeight="1" spans="1:4">
      <c r="A608" s="377" t="s">
        <v>582</v>
      </c>
      <c r="B608" s="378">
        <v>0</v>
      </c>
      <c r="C608" s="379">
        <v>0</v>
      </c>
      <c r="D608" s="380" t="str">
        <f t="shared" si="11"/>
        <v/>
      </c>
    </row>
    <row r="609" s="344" customFormat="1" ht="20.1" customHeight="1" spans="1:4">
      <c r="A609" s="377" t="s">
        <v>583</v>
      </c>
      <c r="B609" s="378">
        <v>281</v>
      </c>
      <c r="C609" s="381">
        <v>624</v>
      </c>
      <c r="D609" s="380">
        <f t="shared" si="11"/>
        <v>122.064056939502</v>
      </c>
    </row>
    <row r="610" s="344" customFormat="1" ht="20.1" customHeight="1" spans="1:4">
      <c r="A610" s="377" t="s">
        <v>584</v>
      </c>
      <c r="B610" s="378">
        <v>0</v>
      </c>
      <c r="C610" s="381">
        <v>0</v>
      </c>
      <c r="D610" s="380" t="str">
        <f t="shared" si="11"/>
        <v/>
      </c>
    </row>
    <row r="611" s="344" customFormat="1" ht="20.1" customHeight="1" spans="1:4">
      <c r="A611" s="377" t="s">
        <v>585</v>
      </c>
      <c r="B611" s="378">
        <v>74</v>
      </c>
      <c r="C611" s="381">
        <v>0</v>
      </c>
      <c r="D611" s="380">
        <f t="shared" si="11"/>
        <v>-100</v>
      </c>
    </row>
    <row r="612" s="344" customFormat="1" ht="20.1" customHeight="1" spans="1:4">
      <c r="A612" s="377" t="s">
        <v>586</v>
      </c>
      <c r="B612" s="378">
        <v>1333</v>
      </c>
      <c r="C612" s="381">
        <v>923</v>
      </c>
      <c r="D612" s="380">
        <f t="shared" si="11"/>
        <v>-30.7576894223556</v>
      </c>
    </row>
    <row r="613" s="344" customFormat="1" ht="20.1" customHeight="1" spans="1:4">
      <c r="A613" s="377" t="s">
        <v>587</v>
      </c>
      <c r="B613" s="378">
        <v>5819</v>
      </c>
      <c r="C613" s="381">
        <v>6287</v>
      </c>
      <c r="D613" s="380">
        <f t="shared" si="11"/>
        <v>8.04261900670218</v>
      </c>
    </row>
    <row r="614" s="344" customFormat="1" ht="20.1" customHeight="1" spans="1:4">
      <c r="A614" s="377" t="s">
        <v>588</v>
      </c>
      <c r="B614" s="378">
        <v>1356</v>
      </c>
      <c r="C614" s="381">
        <v>1510</v>
      </c>
      <c r="D614" s="380">
        <f t="shared" si="11"/>
        <v>11.3569321533923</v>
      </c>
    </row>
    <row r="615" s="344" customFormat="1" ht="20.1" customHeight="1" spans="1:4">
      <c r="A615" s="377" t="s">
        <v>589</v>
      </c>
      <c r="B615" s="378">
        <v>516</v>
      </c>
      <c r="C615" s="381">
        <v>521</v>
      </c>
      <c r="D615" s="380">
        <f t="shared" si="11"/>
        <v>0.968992248062017</v>
      </c>
    </row>
    <row r="616" s="344" customFormat="1" ht="20.1" customHeight="1" spans="1:4">
      <c r="A616" s="377" t="s">
        <v>590</v>
      </c>
      <c r="B616" s="378">
        <v>1295</v>
      </c>
      <c r="C616" s="381">
        <v>1280</v>
      </c>
      <c r="D616" s="380">
        <f t="shared" si="11"/>
        <v>-1.15830115830116</v>
      </c>
    </row>
    <row r="617" s="344" customFormat="1" ht="20.1" customHeight="1" spans="1:4">
      <c r="A617" s="377" t="s">
        <v>591</v>
      </c>
      <c r="B617" s="378">
        <v>1258</v>
      </c>
      <c r="C617" s="379">
        <v>1801</v>
      </c>
      <c r="D617" s="380">
        <f t="shared" si="11"/>
        <v>43.1637519872814</v>
      </c>
    </row>
    <row r="618" s="344" customFormat="1" ht="20.1" customHeight="1" spans="1:4">
      <c r="A618" s="377" t="s">
        <v>592</v>
      </c>
      <c r="B618" s="378">
        <v>170</v>
      </c>
      <c r="C618" s="381">
        <v>170</v>
      </c>
      <c r="D618" s="380">
        <f t="shared" si="11"/>
        <v>0</v>
      </c>
    </row>
    <row r="619" s="344" customFormat="1" ht="20.1" customHeight="1" spans="1:4">
      <c r="A619" s="377" t="s">
        <v>593</v>
      </c>
      <c r="B619" s="378">
        <v>0</v>
      </c>
      <c r="C619" s="381">
        <v>0</v>
      </c>
      <c r="D619" s="380" t="str">
        <f t="shared" si="11"/>
        <v/>
      </c>
    </row>
    <row r="620" s="344" customFormat="1" ht="20.1" customHeight="1" spans="1:4">
      <c r="A620" s="377" t="s">
        <v>594</v>
      </c>
      <c r="B620" s="378">
        <v>77</v>
      </c>
      <c r="C620" s="381">
        <v>44</v>
      </c>
      <c r="D620" s="380">
        <f t="shared" si="11"/>
        <v>-42.8571428571429</v>
      </c>
    </row>
    <row r="621" s="344" customFormat="1" ht="20.1" customHeight="1" spans="1:4">
      <c r="A621" s="377" t="s">
        <v>595</v>
      </c>
      <c r="B621" s="378">
        <v>1147</v>
      </c>
      <c r="C621" s="379">
        <v>961</v>
      </c>
      <c r="D621" s="380">
        <f t="shared" si="11"/>
        <v>-16.2162162162162</v>
      </c>
    </row>
    <row r="622" s="344" customFormat="1" ht="20.1" customHeight="1" spans="1:4">
      <c r="A622" s="377" t="s">
        <v>596</v>
      </c>
      <c r="B622" s="378">
        <v>1019</v>
      </c>
      <c r="C622" s="381">
        <v>1895</v>
      </c>
      <c r="D622" s="380">
        <f t="shared" si="11"/>
        <v>85.9666339548577</v>
      </c>
    </row>
    <row r="623" s="344" customFormat="1" ht="20.1" customHeight="1" spans="1:4">
      <c r="A623" s="377" t="s">
        <v>597</v>
      </c>
      <c r="B623" s="378">
        <v>526</v>
      </c>
      <c r="C623" s="381">
        <v>484</v>
      </c>
      <c r="D623" s="380">
        <f t="shared" si="11"/>
        <v>-7.98479087452472</v>
      </c>
    </row>
    <row r="624" s="344" customFormat="1" ht="20.1" customHeight="1" spans="1:4">
      <c r="A624" s="377" t="s">
        <v>598</v>
      </c>
      <c r="B624" s="378">
        <v>321</v>
      </c>
      <c r="C624" s="381">
        <v>473</v>
      </c>
      <c r="D624" s="380">
        <f t="shared" si="11"/>
        <v>47.3520249221184</v>
      </c>
    </row>
    <row r="625" s="344" customFormat="1" ht="20.1" customHeight="1" spans="1:4">
      <c r="A625" s="377" t="s">
        <v>599</v>
      </c>
      <c r="B625" s="378">
        <v>19</v>
      </c>
      <c r="C625" s="381">
        <v>50</v>
      </c>
      <c r="D625" s="380">
        <f t="shared" si="11"/>
        <v>163.157894736842</v>
      </c>
    </row>
    <row r="626" s="344" customFormat="1" ht="20.1" customHeight="1" spans="1:4">
      <c r="A626" s="377" t="s">
        <v>600</v>
      </c>
      <c r="B626" s="378">
        <v>22</v>
      </c>
      <c r="C626" s="381">
        <v>138</v>
      </c>
      <c r="D626" s="380">
        <f t="shared" si="11"/>
        <v>527.272727272727</v>
      </c>
    </row>
    <row r="627" s="344" customFormat="1" ht="20.1" customHeight="1" spans="1:4">
      <c r="A627" s="377" t="s">
        <v>601</v>
      </c>
      <c r="B627" s="378">
        <v>125</v>
      </c>
      <c r="C627" s="381">
        <v>670</v>
      </c>
      <c r="D627" s="380">
        <f t="shared" si="11"/>
        <v>436</v>
      </c>
    </row>
    <row r="628" s="344" customFormat="1" ht="20.1" customHeight="1" spans="1:4">
      <c r="A628" s="377" t="s">
        <v>602</v>
      </c>
      <c r="B628" s="378">
        <v>6</v>
      </c>
      <c r="C628" s="381">
        <v>80</v>
      </c>
      <c r="D628" s="380">
        <f t="shared" si="11"/>
        <v>1233.33333333333</v>
      </c>
    </row>
    <row r="629" s="344" customFormat="1" ht="20.1" customHeight="1" spans="1:4">
      <c r="A629" s="377" t="s">
        <v>603</v>
      </c>
      <c r="B629" s="378">
        <v>6700</v>
      </c>
      <c r="C629" s="381">
        <v>8303</v>
      </c>
      <c r="D629" s="380">
        <f t="shared" si="11"/>
        <v>23.9253731343284</v>
      </c>
    </row>
    <row r="630" s="344" customFormat="1" ht="20.1" customHeight="1" spans="1:4">
      <c r="A630" s="377" t="s">
        <v>604</v>
      </c>
      <c r="B630" s="378">
        <v>73</v>
      </c>
      <c r="C630" s="381">
        <v>109</v>
      </c>
      <c r="D630" s="380">
        <f t="shared" si="11"/>
        <v>49.3150684931507</v>
      </c>
    </row>
    <row r="631" s="344" customFormat="1" ht="20.1" customHeight="1" spans="1:4">
      <c r="A631" s="377" t="s">
        <v>605</v>
      </c>
      <c r="B631" s="378">
        <v>3978</v>
      </c>
      <c r="C631" s="379">
        <v>4060</v>
      </c>
      <c r="D631" s="380">
        <f t="shared" si="11"/>
        <v>2.061337355455</v>
      </c>
    </row>
    <row r="632" s="344" customFormat="1" ht="20.1" customHeight="1" spans="1:4">
      <c r="A632" s="377" t="s">
        <v>606</v>
      </c>
      <c r="B632" s="378">
        <v>0</v>
      </c>
      <c r="C632" s="381">
        <v>0</v>
      </c>
      <c r="D632" s="380" t="str">
        <f t="shared" si="11"/>
        <v/>
      </c>
    </row>
    <row r="633" s="344" customFormat="1" ht="20.1" customHeight="1" spans="1:4">
      <c r="A633" s="377" t="s">
        <v>607</v>
      </c>
      <c r="B633" s="378">
        <v>579</v>
      </c>
      <c r="C633" s="381">
        <v>1245</v>
      </c>
      <c r="D633" s="380">
        <f t="shared" si="11"/>
        <v>115.025906735751</v>
      </c>
    </row>
    <row r="634" s="344" customFormat="1" ht="20.1" customHeight="1" spans="1:4">
      <c r="A634" s="377" t="s">
        <v>608</v>
      </c>
      <c r="B634" s="378">
        <v>0</v>
      </c>
      <c r="C634" s="381">
        <v>0</v>
      </c>
      <c r="D634" s="380" t="str">
        <f t="shared" si="11"/>
        <v/>
      </c>
    </row>
    <row r="635" s="344" customFormat="1" ht="20.1" customHeight="1" spans="1:4">
      <c r="A635" s="377" t="s">
        <v>609</v>
      </c>
      <c r="B635" s="378">
        <v>1748</v>
      </c>
      <c r="C635" s="381">
        <v>2573</v>
      </c>
      <c r="D635" s="380">
        <f t="shared" si="11"/>
        <v>47.1967963386728</v>
      </c>
    </row>
    <row r="636" s="344" customFormat="1" ht="20.1" customHeight="1" spans="1:4">
      <c r="A636" s="377" t="s">
        <v>610</v>
      </c>
      <c r="B636" s="378">
        <v>322</v>
      </c>
      <c r="C636" s="381">
        <v>316</v>
      </c>
      <c r="D636" s="380">
        <f t="shared" si="11"/>
        <v>-1.86335403726708</v>
      </c>
    </row>
    <row r="637" s="344" customFormat="1" ht="20.1" customHeight="1" spans="1:4">
      <c r="A637" s="377" t="s">
        <v>611</v>
      </c>
      <c r="B637" s="378">
        <v>1533</v>
      </c>
      <c r="C637" s="381">
        <v>1487</v>
      </c>
      <c r="D637" s="380">
        <f t="shared" si="11"/>
        <v>-3.00065231572081</v>
      </c>
    </row>
    <row r="638" s="344" customFormat="1" ht="20.1" customHeight="1" spans="1:4">
      <c r="A638" s="377" t="s">
        <v>169</v>
      </c>
      <c r="B638" s="378">
        <v>189</v>
      </c>
      <c r="C638" s="381">
        <v>208</v>
      </c>
      <c r="D638" s="380">
        <f t="shared" si="11"/>
        <v>10.05291005291</v>
      </c>
    </row>
    <row r="639" s="344" customFormat="1" ht="20.1" customHeight="1" spans="1:4">
      <c r="A639" s="377" t="s">
        <v>170</v>
      </c>
      <c r="B639" s="378">
        <v>77</v>
      </c>
      <c r="C639" s="381">
        <v>30</v>
      </c>
      <c r="D639" s="380">
        <f t="shared" si="11"/>
        <v>-61.038961038961</v>
      </c>
    </row>
    <row r="640" s="344" customFormat="1" ht="20.1" customHeight="1" spans="1:4">
      <c r="A640" s="377" t="s">
        <v>171</v>
      </c>
      <c r="B640" s="378">
        <v>0</v>
      </c>
      <c r="C640" s="379">
        <v>0</v>
      </c>
      <c r="D640" s="380" t="str">
        <f t="shared" si="11"/>
        <v/>
      </c>
    </row>
    <row r="641" s="344" customFormat="1" ht="20.1" customHeight="1" spans="1:4">
      <c r="A641" s="377" t="s">
        <v>612</v>
      </c>
      <c r="B641" s="378">
        <v>81</v>
      </c>
      <c r="C641" s="381">
        <v>187</v>
      </c>
      <c r="D641" s="380">
        <f t="shared" si="11"/>
        <v>130.864197530864</v>
      </c>
    </row>
    <row r="642" s="344" customFormat="1" ht="20.1" customHeight="1" spans="1:4">
      <c r="A642" s="377" t="s">
        <v>613</v>
      </c>
      <c r="B642" s="378">
        <v>194</v>
      </c>
      <c r="C642" s="381">
        <v>54</v>
      </c>
      <c r="D642" s="380">
        <f t="shared" si="11"/>
        <v>-72.1649484536082</v>
      </c>
    </row>
    <row r="643" s="344" customFormat="1" ht="20.1" customHeight="1" spans="1:4">
      <c r="A643" s="377" t="s">
        <v>614</v>
      </c>
      <c r="B643" s="378">
        <v>0</v>
      </c>
      <c r="C643" s="381">
        <v>0</v>
      </c>
      <c r="D643" s="380" t="str">
        <f t="shared" si="11"/>
        <v/>
      </c>
    </row>
    <row r="644" s="344" customFormat="1" ht="20.1" customHeight="1" spans="1:4">
      <c r="A644" s="377" t="s">
        <v>615</v>
      </c>
      <c r="B644" s="378">
        <v>427</v>
      </c>
      <c r="C644" s="381">
        <v>497</v>
      </c>
      <c r="D644" s="380">
        <f t="shared" si="11"/>
        <v>16.3934426229508</v>
      </c>
    </row>
    <row r="645" s="344" customFormat="1" ht="20.1" customHeight="1" spans="1:4">
      <c r="A645" s="377" t="s">
        <v>616</v>
      </c>
      <c r="B645" s="378">
        <v>565</v>
      </c>
      <c r="C645" s="381">
        <v>511</v>
      </c>
      <c r="D645" s="380">
        <f t="shared" si="11"/>
        <v>-9.5575221238938</v>
      </c>
    </row>
    <row r="646" s="344" customFormat="1" ht="20.1" customHeight="1" spans="1:4">
      <c r="A646" s="377" t="s">
        <v>617</v>
      </c>
      <c r="B646" s="378">
        <v>116</v>
      </c>
      <c r="C646" s="381">
        <v>103</v>
      </c>
      <c r="D646" s="380">
        <f t="shared" si="11"/>
        <v>-11.2068965517241</v>
      </c>
    </row>
    <row r="647" s="344" customFormat="1" ht="20.1" customHeight="1" spans="1:4">
      <c r="A647" s="377" t="s">
        <v>169</v>
      </c>
      <c r="B647" s="378">
        <v>0</v>
      </c>
      <c r="C647" s="379">
        <v>0</v>
      </c>
      <c r="D647" s="380" t="str">
        <f t="shared" si="11"/>
        <v/>
      </c>
    </row>
    <row r="648" s="344" customFormat="1" ht="20.1" customHeight="1" spans="1:4">
      <c r="A648" s="377" t="s">
        <v>170</v>
      </c>
      <c r="B648" s="378">
        <v>0</v>
      </c>
      <c r="C648" s="381">
        <v>0</v>
      </c>
      <c r="D648" s="380" t="str">
        <f t="shared" si="11"/>
        <v/>
      </c>
    </row>
    <row r="649" s="344" customFormat="1" ht="20.1" customHeight="1" spans="1:4">
      <c r="A649" s="377" t="s">
        <v>171</v>
      </c>
      <c r="B649" s="378">
        <v>0</v>
      </c>
      <c r="C649" s="381">
        <v>0</v>
      </c>
      <c r="D649" s="380" t="str">
        <f t="shared" si="11"/>
        <v/>
      </c>
    </row>
    <row r="650" s="344" customFormat="1" ht="20.1" customHeight="1" spans="1:4">
      <c r="A650" s="377" t="s">
        <v>178</v>
      </c>
      <c r="B650" s="378">
        <v>0</v>
      </c>
      <c r="C650" s="381">
        <v>0</v>
      </c>
      <c r="D650" s="380" t="str">
        <f t="shared" si="11"/>
        <v/>
      </c>
    </row>
    <row r="651" s="344" customFormat="1" ht="20.1" customHeight="1" spans="1:4">
      <c r="A651" s="377" t="s">
        <v>618</v>
      </c>
      <c r="B651" s="378">
        <v>116</v>
      </c>
      <c r="C651" s="381">
        <v>103</v>
      </c>
      <c r="D651" s="380">
        <f t="shared" si="11"/>
        <v>-11.2068965517241</v>
      </c>
    </row>
    <row r="652" s="344" customFormat="1" ht="20.1" customHeight="1" spans="1:4">
      <c r="A652" s="377" t="s">
        <v>619</v>
      </c>
      <c r="B652" s="378">
        <v>1890</v>
      </c>
      <c r="C652" s="381">
        <v>2360</v>
      </c>
      <c r="D652" s="380">
        <f t="shared" si="11"/>
        <v>24.8677248677249</v>
      </c>
    </row>
    <row r="653" s="344" customFormat="1" ht="20.1" customHeight="1" spans="1:4">
      <c r="A653" s="377" t="s">
        <v>620</v>
      </c>
      <c r="B653" s="378">
        <v>1335</v>
      </c>
      <c r="C653" s="381">
        <v>1650</v>
      </c>
      <c r="D653" s="380">
        <f t="shared" si="11"/>
        <v>23.5955056179775</v>
      </c>
    </row>
    <row r="654" s="344" customFormat="1" ht="20.1" customHeight="1" spans="1:4">
      <c r="A654" s="377" t="s">
        <v>621</v>
      </c>
      <c r="B654" s="378">
        <v>555</v>
      </c>
      <c r="C654" s="381">
        <v>710</v>
      </c>
      <c r="D654" s="380">
        <f t="shared" si="11"/>
        <v>27.9279279279279</v>
      </c>
    </row>
    <row r="655" s="344" customFormat="1" ht="20.1" customHeight="1" spans="1:4">
      <c r="A655" s="377" t="s">
        <v>622</v>
      </c>
      <c r="B655" s="378">
        <v>2006</v>
      </c>
      <c r="C655" s="379">
        <v>2654</v>
      </c>
      <c r="D655" s="380">
        <f t="shared" si="11"/>
        <v>32.3030907278165</v>
      </c>
    </row>
    <row r="656" s="344" customFormat="1" ht="20.1" customHeight="1" spans="1:4">
      <c r="A656" s="377" t="s">
        <v>623</v>
      </c>
      <c r="B656" s="378">
        <v>2006</v>
      </c>
      <c r="C656" s="381">
        <v>2653</v>
      </c>
      <c r="D656" s="380">
        <f t="shared" si="11"/>
        <v>32.2532402791625</v>
      </c>
    </row>
    <row r="657" s="344" customFormat="1" ht="20.1" customHeight="1" spans="1:4">
      <c r="A657" s="377" t="s">
        <v>624</v>
      </c>
      <c r="B657" s="378">
        <v>0</v>
      </c>
      <c r="C657" s="381">
        <v>1</v>
      </c>
      <c r="D657" s="380" t="str">
        <f t="shared" si="11"/>
        <v/>
      </c>
    </row>
    <row r="658" s="344" customFormat="1" ht="20.1" customHeight="1" spans="1:4">
      <c r="A658" s="377" t="s">
        <v>625</v>
      </c>
      <c r="B658" s="378">
        <v>479</v>
      </c>
      <c r="C658" s="381">
        <v>648</v>
      </c>
      <c r="D658" s="380">
        <f t="shared" si="11"/>
        <v>35.2818371607516</v>
      </c>
    </row>
    <row r="659" s="344" customFormat="1" ht="20.1" customHeight="1" spans="1:4">
      <c r="A659" s="377" t="s">
        <v>626</v>
      </c>
      <c r="B659" s="378">
        <v>356</v>
      </c>
      <c r="C659" s="381">
        <v>352</v>
      </c>
      <c r="D659" s="380">
        <f t="shared" si="11"/>
        <v>-1.12359550561798</v>
      </c>
    </row>
    <row r="660" s="344" customFormat="1" ht="20.1" customHeight="1" spans="1:4">
      <c r="A660" s="377" t="s">
        <v>627</v>
      </c>
      <c r="B660" s="378">
        <v>123</v>
      </c>
      <c r="C660" s="381">
        <v>296</v>
      </c>
      <c r="D660" s="380">
        <f t="shared" si="11"/>
        <v>140.650406504065</v>
      </c>
    </row>
    <row r="661" s="344" customFormat="1" ht="20.1" customHeight="1" spans="1:4">
      <c r="A661" s="377" t="s">
        <v>628</v>
      </c>
      <c r="B661" s="378">
        <v>0</v>
      </c>
      <c r="C661" s="381">
        <v>0</v>
      </c>
      <c r="D661" s="380" t="str">
        <f t="shared" si="11"/>
        <v/>
      </c>
    </row>
    <row r="662" s="344" customFormat="1" ht="20.1" customHeight="1" spans="1:4">
      <c r="A662" s="377" t="s">
        <v>629</v>
      </c>
      <c r="B662" s="378">
        <v>0</v>
      </c>
      <c r="C662" s="381">
        <v>0</v>
      </c>
      <c r="D662" s="380" t="str">
        <f t="shared" si="11"/>
        <v/>
      </c>
    </row>
    <row r="663" s="344" customFormat="1" ht="20.1" customHeight="1" spans="1:4">
      <c r="A663" s="377" t="s">
        <v>630</v>
      </c>
      <c r="B663" s="378">
        <v>0</v>
      </c>
      <c r="C663" s="381">
        <v>0</v>
      </c>
      <c r="D663" s="380" t="str">
        <f t="shared" si="11"/>
        <v/>
      </c>
    </row>
    <row r="664" s="344" customFormat="1" ht="20.1" customHeight="1" spans="1:4">
      <c r="A664" s="377" t="s">
        <v>631</v>
      </c>
      <c r="B664" s="378">
        <v>57</v>
      </c>
      <c r="C664" s="379">
        <v>90</v>
      </c>
      <c r="D664" s="380">
        <f t="shared" si="11"/>
        <v>57.8947368421053</v>
      </c>
    </row>
    <row r="665" s="344" customFormat="1" ht="20.1" customHeight="1" spans="1:4">
      <c r="A665" s="377" t="s">
        <v>632</v>
      </c>
      <c r="B665" s="378">
        <v>0</v>
      </c>
      <c r="C665" s="381">
        <v>0</v>
      </c>
      <c r="D665" s="380" t="str">
        <f t="shared" si="11"/>
        <v/>
      </c>
    </row>
    <row r="666" s="344" customFormat="1" ht="20.1" customHeight="1" spans="1:4">
      <c r="A666" s="377" t="s">
        <v>633</v>
      </c>
      <c r="B666" s="378">
        <v>57</v>
      </c>
      <c r="C666" s="381">
        <v>90</v>
      </c>
      <c r="D666" s="380">
        <f t="shared" si="11"/>
        <v>57.8947368421053</v>
      </c>
    </row>
    <row r="667" s="344" customFormat="1" ht="20.1" customHeight="1" spans="1:4">
      <c r="A667" s="377" t="s">
        <v>634</v>
      </c>
      <c r="B667" s="378">
        <v>4585</v>
      </c>
      <c r="C667" s="381">
        <v>1173</v>
      </c>
      <c r="D667" s="380">
        <f t="shared" si="11"/>
        <v>-74.4165757906216</v>
      </c>
    </row>
    <row r="668" s="344" customFormat="1" ht="20.1" customHeight="1" spans="1:4">
      <c r="A668" s="377" t="s">
        <v>635</v>
      </c>
      <c r="B668" s="378">
        <v>0</v>
      </c>
      <c r="C668" s="381">
        <v>0</v>
      </c>
      <c r="D668" s="380" t="str">
        <f t="shared" si="11"/>
        <v/>
      </c>
    </row>
    <row r="669" s="344" customFormat="1" ht="20.1" customHeight="1" spans="1:4">
      <c r="A669" s="377" t="s">
        <v>636</v>
      </c>
      <c r="B669" s="378">
        <v>4585</v>
      </c>
      <c r="C669" s="381">
        <v>1173</v>
      </c>
      <c r="D669" s="380">
        <f t="shared" si="11"/>
        <v>-74.4165757906216</v>
      </c>
    </row>
    <row r="670" s="344" customFormat="1" ht="20.1" customHeight="1" spans="1:4">
      <c r="A670" s="377" t="s">
        <v>637</v>
      </c>
      <c r="B670" s="378">
        <v>0</v>
      </c>
      <c r="C670" s="379">
        <v>0</v>
      </c>
      <c r="D670" s="380" t="str">
        <f t="shared" ref="D670:D733" si="12">IFERROR((C670/B670-1)*100,"")</f>
        <v/>
      </c>
    </row>
    <row r="671" s="344" customFormat="1" ht="20.1" customHeight="1" spans="1:4">
      <c r="A671" s="377" t="s">
        <v>638</v>
      </c>
      <c r="B671" s="378">
        <v>367</v>
      </c>
      <c r="C671" s="381">
        <v>433</v>
      </c>
      <c r="D671" s="380">
        <f t="shared" si="12"/>
        <v>17.983651226158</v>
      </c>
    </row>
    <row r="672" s="344" customFormat="1" ht="20.1" customHeight="1" spans="1:4">
      <c r="A672" s="377" t="s">
        <v>639</v>
      </c>
      <c r="B672" s="378">
        <v>0</v>
      </c>
      <c r="C672" s="381">
        <v>0</v>
      </c>
      <c r="D672" s="380" t="str">
        <f t="shared" si="12"/>
        <v/>
      </c>
    </row>
    <row r="673" s="344" customFormat="1" ht="20.1" customHeight="1" spans="1:4">
      <c r="A673" s="377" t="s">
        <v>640</v>
      </c>
      <c r="B673" s="378">
        <v>0</v>
      </c>
      <c r="C673" s="379">
        <v>0</v>
      </c>
      <c r="D673" s="380" t="str">
        <f t="shared" si="12"/>
        <v/>
      </c>
    </row>
    <row r="674" s="344" customFormat="1" ht="20.1" customHeight="1" spans="1:4">
      <c r="A674" s="377" t="s">
        <v>641</v>
      </c>
      <c r="B674" s="378">
        <v>367</v>
      </c>
      <c r="C674" s="381">
        <v>433</v>
      </c>
      <c r="D674" s="380">
        <f t="shared" si="12"/>
        <v>17.983651226158</v>
      </c>
    </row>
    <row r="675" s="344" customFormat="1" ht="20.1" customHeight="1" spans="1:4">
      <c r="A675" s="230" t="s">
        <v>642</v>
      </c>
      <c r="B675" s="378">
        <v>769</v>
      </c>
      <c r="C675" s="381">
        <v>778</v>
      </c>
      <c r="D675" s="380">
        <f t="shared" si="12"/>
        <v>1.17035110533159</v>
      </c>
    </row>
    <row r="676" s="344" customFormat="1" ht="20.1" customHeight="1" spans="1:4">
      <c r="A676" s="377" t="s">
        <v>169</v>
      </c>
      <c r="B676" s="378">
        <v>130</v>
      </c>
      <c r="C676" s="379">
        <v>123</v>
      </c>
      <c r="D676" s="380">
        <f t="shared" si="12"/>
        <v>-5.38461538461539</v>
      </c>
    </row>
    <row r="677" s="344" customFormat="1" ht="20.1" customHeight="1" spans="1:4">
      <c r="A677" s="377" t="s">
        <v>170</v>
      </c>
      <c r="B677" s="378">
        <v>4</v>
      </c>
      <c r="C677" s="381">
        <v>26</v>
      </c>
      <c r="D677" s="380">
        <f t="shared" si="12"/>
        <v>550</v>
      </c>
    </row>
    <row r="678" s="344" customFormat="1" ht="20.1" customHeight="1" spans="1:4">
      <c r="A678" s="377" t="s">
        <v>171</v>
      </c>
      <c r="B678" s="378">
        <v>0</v>
      </c>
      <c r="C678" s="381">
        <v>0</v>
      </c>
      <c r="D678" s="380" t="str">
        <f t="shared" si="12"/>
        <v/>
      </c>
    </row>
    <row r="679" s="344" customFormat="1" ht="20.1" customHeight="1" spans="1:4">
      <c r="A679" s="377" t="s">
        <v>643</v>
      </c>
      <c r="B679" s="378">
        <v>202</v>
      </c>
      <c r="C679" s="379">
        <v>166</v>
      </c>
      <c r="D679" s="380">
        <f t="shared" si="12"/>
        <v>-17.8217821782178</v>
      </c>
    </row>
    <row r="680" s="344" customFormat="1" ht="20.1" customHeight="1" spans="1:4">
      <c r="A680" s="377" t="s">
        <v>644</v>
      </c>
      <c r="B680" s="378">
        <v>0</v>
      </c>
      <c r="C680" s="381">
        <v>0</v>
      </c>
      <c r="D680" s="380" t="str">
        <f t="shared" si="12"/>
        <v/>
      </c>
    </row>
    <row r="681" s="344" customFormat="1" ht="20.1" customHeight="1" spans="1:4">
      <c r="A681" s="377" t="s">
        <v>210</v>
      </c>
      <c r="B681" s="378">
        <v>0</v>
      </c>
      <c r="C681" s="381">
        <v>0</v>
      </c>
      <c r="D681" s="380" t="str">
        <f t="shared" si="12"/>
        <v/>
      </c>
    </row>
    <row r="682" s="344" customFormat="1" ht="20.1" customHeight="1" spans="1:4">
      <c r="A682" s="377" t="s">
        <v>178</v>
      </c>
      <c r="B682" s="378">
        <v>97</v>
      </c>
      <c r="C682" s="379">
        <v>101</v>
      </c>
      <c r="D682" s="380">
        <f t="shared" si="12"/>
        <v>4.12371134020619</v>
      </c>
    </row>
    <row r="683" s="344" customFormat="1" ht="20.1" customHeight="1" spans="1:4">
      <c r="A683" s="377" t="s">
        <v>645</v>
      </c>
      <c r="B683" s="378">
        <v>336</v>
      </c>
      <c r="C683" s="381">
        <v>362</v>
      </c>
      <c r="D683" s="380">
        <f t="shared" si="12"/>
        <v>7.73809523809523</v>
      </c>
    </row>
    <row r="684" s="344" customFormat="1" ht="20.1" customHeight="1" spans="1:4">
      <c r="A684" s="377" t="s">
        <v>646</v>
      </c>
      <c r="B684" s="378">
        <v>6</v>
      </c>
      <c r="C684" s="381">
        <v>5</v>
      </c>
      <c r="D684" s="380">
        <f t="shared" si="12"/>
        <v>-16.6666666666667</v>
      </c>
    </row>
    <row r="685" s="344" customFormat="1" ht="20.1" customHeight="1" spans="1:4">
      <c r="A685" s="377" t="s">
        <v>647</v>
      </c>
      <c r="B685" s="378">
        <v>6</v>
      </c>
      <c r="C685" s="379">
        <v>5</v>
      </c>
      <c r="D685" s="380">
        <f t="shared" si="12"/>
        <v>-16.6666666666667</v>
      </c>
    </row>
    <row r="686" s="344" customFormat="1" ht="20.1" customHeight="1" spans="1:4">
      <c r="A686" s="377" t="s">
        <v>648</v>
      </c>
      <c r="B686" s="378">
        <v>0</v>
      </c>
      <c r="C686" s="381">
        <v>0</v>
      </c>
      <c r="D686" s="380" t="str">
        <f t="shared" si="12"/>
        <v/>
      </c>
    </row>
    <row r="687" s="344" customFormat="1" ht="20.1" customHeight="1" spans="1:4">
      <c r="A687" s="377" t="s">
        <v>649</v>
      </c>
      <c r="B687" s="378">
        <v>1668</v>
      </c>
      <c r="C687" s="381">
        <v>2539</v>
      </c>
      <c r="D687" s="380">
        <f t="shared" si="12"/>
        <v>52.2182254196643</v>
      </c>
    </row>
    <row r="688" s="344" customFormat="1" ht="20.1" customHeight="1" spans="1:4">
      <c r="A688" s="377" t="s">
        <v>650</v>
      </c>
      <c r="B688" s="378">
        <v>1668</v>
      </c>
      <c r="C688" s="381">
        <v>2539</v>
      </c>
      <c r="D688" s="380">
        <f t="shared" si="12"/>
        <v>52.2182254196643</v>
      </c>
    </row>
    <row r="689" s="344" customFormat="1" ht="20.1" customHeight="1" spans="1:4">
      <c r="A689" s="377" t="s">
        <v>651</v>
      </c>
      <c r="B689" s="378">
        <v>40708</v>
      </c>
      <c r="C689" s="379">
        <v>50287</v>
      </c>
      <c r="D689" s="380">
        <f t="shared" si="12"/>
        <v>23.5310012773902</v>
      </c>
    </row>
    <row r="690" s="344" customFormat="1" ht="20.1" customHeight="1" spans="1:4">
      <c r="A690" s="377" t="s">
        <v>652</v>
      </c>
      <c r="B690" s="378">
        <v>1014</v>
      </c>
      <c r="C690" s="381">
        <v>827</v>
      </c>
      <c r="D690" s="380">
        <f t="shared" si="12"/>
        <v>-18.4418145956608</v>
      </c>
    </row>
    <row r="691" s="344" customFormat="1" ht="20.1" customHeight="1" spans="1:4">
      <c r="A691" s="377" t="s">
        <v>169</v>
      </c>
      <c r="B691" s="378">
        <v>676</v>
      </c>
      <c r="C691" s="381">
        <v>784</v>
      </c>
      <c r="D691" s="380">
        <f t="shared" si="12"/>
        <v>15.9763313609467</v>
      </c>
    </row>
    <row r="692" s="344" customFormat="1" ht="20.1" customHeight="1" spans="1:4">
      <c r="A692" s="377" t="s">
        <v>170</v>
      </c>
      <c r="B692" s="378">
        <v>280</v>
      </c>
      <c r="C692" s="381">
        <v>36</v>
      </c>
      <c r="D692" s="380">
        <f t="shared" si="12"/>
        <v>-87.1428571428571</v>
      </c>
    </row>
    <row r="693" s="344" customFormat="1" ht="20.1" customHeight="1" spans="1:4">
      <c r="A693" s="377" t="s">
        <v>171</v>
      </c>
      <c r="B693" s="378">
        <v>0</v>
      </c>
      <c r="C693" s="379">
        <v>0</v>
      </c>
      <c r="D693" s="380" t="str">
        <f t="shared" si="12"/>
        <v/>
      </c>
    </row>
    <row r="694" s="344" customFormat="1" ht="20.1" customHeight="1" spans="1:4">
      <c r="A694" s="377" t="s">
        <v>653</v>
      </c>
      <c r="B694" s="378">
        <v>58</v>
      </c>
      <c r="C694" s="381">
        <v>7</v>
      </c>
      <c r="D694" s="380">
        <f t="shared" si="12"/>
        <v>-87.9310344827586</v>
      </c>
    </row>
    <row r="695" s="344" customFormat="1" ht="20.1" customHeight="1" spans="1:4">
      <c r="A695" s="377" t="s">
        <v>654</v>
      </c>
      <c r="B695" s="378">
        <v>7032</v>
      </c>
      <c r="C695" s="381">
        <v>6771</v>
      </c>
      <c r="D695" s="380">
        <f t="shared" si="12"/>
        <v>-3.71160409556314</v>
      </c>
    </row>
    <row r="696" s="344" customFormat="1" ht="20.1" customHeight="1" spans="1:4">
      <c r="A696" s="377" t="s">
        <v>655</v>
      </c>
      <c r="B696" s="378">
        <v>5613</v>
      </c>
      <c r="C696" s="381">
        <v>5738</v>
      </c>
      <c r="D696" s="380">
        <f t="shared" si="12"/>
        <v>2.22697309816497</v>
      </c>
    </row>
    <row r="697" s="344" customFormat="1" ht="20.1" customHeight="1" spans="1:4">
      <c r="A697" s="377" t="s">
        <v>656</v>
      </c>
      <c r="B697" s="378">
        <v>1037</v>
      </c>
      <c r="C697" s="381">
        <v>1033</v>
      </c>
      <c r="D697" s="380">
        <f t="shared" si="12"/>
        <v>-0.385728061716495</v>
      </c>
    </row>
    <row r="698" s="344" customFormat="1" ht="20.1" customHeight="1" spans="1:4">
      <c r="A698" s="377" t="s">
        <v>657</v>
      </c>
      <c r="B698" s="378">
        <v>0</v>
      </c>
      <c r="C698" s="381">
        <v>0</v>
      </c>
      <c r="D698" s="380" t="str">
        <f t="shared" si="12"/>
        <v/>
      </c>
    </row>
    <row r="699" s="344" customFormat="1" ht="20.1" customHeight="1" spans="1:4">
      <c r="A699" s="377" t="s">
        <v>658</v>
      </c>
      <c r="B699" s="378">
        <v>0</v>
      </c>
      <c r="C699" s="381">
        <v>0</v>
      </c>
      <c r="D699" s="380" t="str">
        <f t="shared" si="12"/>
        <v/>
      </c>
    </row>
    <row r="700" s="344" customFormat="1" ht="20.1" customHeight="1" spans="1:4">
      <c r="A700" s="377" t="s">
        <v>659</v>
      </c>
      <c r="B700" s="378">
        <v>0</v>
      </c>
      <c r="C700" s="381">
        <v>0</v>
      </c>
      <c r="D700" s="380" t="str">
        <f t="shared" si="12"/>
        <v/>
      </c>
    </row>
    <row r="701" s="344" customFormat="1" ht="20.1" customHeight="1" spans="1:4">
      <c r="A701" s="377" t="s">
        <v>660</v>
      </c>
      <c r="B701" s="378">
        <v>0</v>
      </c>
      <c r="C701" s="379">
        <v>0</v>
      </c>
      <c r="D701" s="380" t="str">
        <f t="shared" si="12"/>
        <v/>
      </c>
    </row>
    <row r="702" s="344" customFormat="1" ht="20.1" customHeight="1" spans="1:4">
      <c r="A702" s="377" t="s">
        <v>661</v>
      </c>
      <c r="B702" s="378">
        <v>0</v>
      </c>
      <c r="C702" s="381">
        <v>0</v>
      </c>
      <c r="D702" s="380" t="str">
        <f t="shared" si="12"/>
        <v/>
      </c>
    </row>
    <row r="703" s="344" customFormat="1" ht="20.1" customHeight="1" spans="1:4">
      <c r="A703" s="377" t="s">
        <v>662</v>
      </c>
      <c r="B703" s="378">
        <v>0</v>
      </c>
      <c r="C703" s="381">
        <v>0</v>
      </c>
      <c r="D703" s="380" t="str">
        <f t="shared" si="12"/>
        <v/>
      </c>
    </row>
    <row r="704" s="344" customFormat="1" ht="20.1" customHeight="1" spans="1:4">
      <c r="A704" s="377" t="s">
        <v>663</v>
      </c>
      <c r="B704" s="378">
        <v>0</v>
      </c>
      <c r="C704" s="379">
        <v>0</v>
      </c>
      <c r="D704" s="380" t="str">
        <f t="shared" si="12"/>
        <v/>
      </c>
    </row>
    <row r="705" s="344" customFormat="1" ht="20.1" customHeight="1" spans="1:4">
      <c r="A705" s="377" t="s">
        <v>664</v>
      </c>
      <c r="B705" s="378">
        <v>0</v>
      </c>
      <c r="C705" s="381">
        <v>0</v>
      </c>
      <c r="D705" s="380" t="str">
        <f t="shared" si="12"/>
        <v/>
      </c>
    </row>
    <row r="706" s="344" customFormat="1" ht="20.1" customHeight="1" spans="1:4">
      <c r="A706" s="377" t="s">
        <v>665</v>
      </c>
      <c r="B706" s="378">
        <v>0</v>
      </c>
      <c r="C706" s="379">
        <v>0</v>
      </c>
      <c r="D706" s="380" t="str">
        <f t="shared" si="12"/>
        <v/>
      </c>
    </row>
    <row r="707" s="344" customFormat="1" ht="20.1" customHeight="1" spans="1:4">
      <c r="A707" s="377" t="s">
        <v>666</v>
      </c>
      <c r="B707" s="378">
        <v>0</v>
      </c>
      <c r="C707" s="379">
        <v>0</v>
      </c>
      <c r="D707" s="380" t="str">
        <f t="shared" si="12"/>
        <v/>
      </c>
    </row>
    <row r="708" s="344" customFormat="1" ht="20.1" customHeight="1" spans="1:4">
      <c r="A708" s="377" t="s">
        <v>667</v>
      </c>
      <c r="B708" s="378">
        <v>0</v>
      </c>
      <c r="C708" s="381">
        <v>0</v>
      </c>
      <c r="D708" s="380" t="str">
        <f t="shared" si="12"/>
        <v/>
      </c>
    </row>
    <row r="709" s="344" customFormat="1" ht="20.1" customHeight="1" spans="1:4">
      <c r="A709" s="377" t="s">
        <v>668</v>
      </c>
      <c r="B709" s="378">
        <v>382</v>
      </c>
      <c r="C709" s="381">
        <v>0</v>
      </c>
      <c r="D709" s="380">
        <f t="shared" si="12"/>
        <v>-100</v>
      </c>
    </row>
    <row r="710" s="344" customFormat="1" ht="20.1" customHeight="1" spans="1:4">
      <c r="A710" s="377" t="s">
        <v>669</v>
      </c>
      <c r="B710" s="378">
        <v>3127</v>
      </c>
      <c r="C710" s="381">
        <v>2497</v>
      </c>
      <c r="D710" s="380">
        <f t="shared" si="12"/>
        <v>-20.1471058522546</v>
      </c>
    </row>
    <row r="711" s="344" customFormat="1" ht="20.1" customHeight="1" spans="1:4">
      <c r="A711" s="377" t="s">
        <v>670</v>
      </c>
      <c r="B711" s="378">
        <v>0</v>
      </c>
      <c r="C711" s="381">
        <v>572</v>
      </c>
      <c r="D711" s="380" t="str">
        <f t="shared" si="12"/>
        <v/>
      </c>
    </row>
    <row r="712" s="344" customFormat="1" ht="20.1" customHeight="1" spans="1:4">
      <c r="A712" s="377" t="s">
        <v>671</v>
      </c>
      <c r="B712" s="378">
        <v>2452</v>
      </c>
      <c r="C712" s="379">
        <v>1617</v>
      </c>
      <c r="D712" s="380">
        <f t="shared" si="12"/>
        <v>-34.0538336052202</v>
      </c>
    </row>
    <row r="713" s="344" customFormat="1" ht="20.1" customHeight="1" spans="1:4">
      <c r="A713" s="377" t="s">
        <v>672</v>
      </c>
      <c r="B713" s="378">
        <v>675</v>
      </c>
      <c r="C713" s="381">
        <v>308</v>
      </c>
      <c r="D713" s="380">
        <f t="shared" si="12"/>
        <v>-54.3703703703704</v>
      </c>
    </row>
    <row r="714" s="344" customFormat="1" ht="20.1" customHeight="1" spans="1:4">
      <c r="A714" s="377" t="s">
        <v>673</v>
      </c>
      <c r="B714" s="378">
        <v>12793</v>
      </c>
      <c r="C714" s="381">
        <v>9975</v>
      </c>
      <c r="D714" s="380">
        <f t="shared" si="12"/>
        <v>-22.0276713827875</v>
      </c>
    </row>
    <row r="715" s="344" customFormat="1" ht="20.1" customHeight="1" spans="1:4">
      <c r="A715" s="377" t="s">
        <v>674</v>
      </c>
      <c r="B715" s="378">
        <v>1242</v>
      </c>
      <c r="C715" s="381">
        <v>1320</v>
      </c>
      <c r="D715" s="380">
        <f t="shared" si="12"/>
        <v>6.28019323671498</v>
      </c>
    </row>
    <row r="716" s="344" customFormat="1" ht="20.1" customHeight="1" spans="1:4">
      <c r="A716" s="377" t="s">
        <v>675</v>
      </c>
      <c r="B716" s="378">
        <v>42</v>
      </c>
      <c r="C716" s="381">
        <v>58</v>
      </c>
      <c r="D716" s="380">
        <f t="shared" si="12"/>
        <v>38.0952380952381</v>
      </c>
    </row>
    <row r="717" s="344" customFormat="1" ht="20.1" customHeight="1" spans="1:4">
      <c r="A717" s="377" t="s">
        <v>676</v>
      </c>
      <c r="B717" s="378">
        <v>1336</v>
      </c>
      <c r="C717" s="381">
        <v>1114</v>
      </c>
      <c r="D717" s="380">
        <f t="shared" si="12"/>
        <v>-16.6167664670659</v>
      </c>
    </row>
    <row r="718" s="344" customFormat="1" ht="20.1" customHeight="1" spans="1:4">
      <c r="A718" s="377" t="s">
        <v>677</v>
      </c>
      <c r="B718" s="378">
        <v>0</v>
      </c>
      <c r="C718" s="381">
        <v>0</v>
      </c>
      <c r="D718" s="380" t="str">
        <f t="shared" si="12"/>
        <v/>
      </c>
    </row>
    <row r="719" s="344" customFormat="1" ht="20.1" customHeight="1" spans="1:4">
      <c r="A719" s="377" t="s">
        <v>678</v>
      </c>
      <c r="B719" s="378">
        <v>0</v>
      </c>
      <c r="C719" s="381">
        <v>0</v>
      </c>
      <c r="D719" s="380" t="str">
        <f t="shared" si="12"/>
        <v/>
      </c>
    </row>
    <row r="720" s="344" customFormat="1" ht="20.1" customHeight="1" spans="1:4">
      <c r="A720" s="377" t="s">
        <v>679</v>
      </c>
      <c r="B720" s="378">
        <v>0</v>
      </c>
      <c r="C720" s="381">
        <v>0</v>
      </c>
      <c r="D720" s="380" t="str">
        <f t="shared" si="12"/>
        <v/>
      </c>
    </row>
    <row r="721" s="344" customFormat="1" ht="20.1" customHeight="1" spans="1:4">
      <c r="A721" s="377" t="s">
        <v>680</v>
      </c>
      <c r="B721" s="378">
        <v>0</v>
      </c>
      <c r="C721" s="381">
        <v>0</v>
      </c>
      <c r="D721" s="380" t="str">
        <f t="shared" si="12"/>
        <v/>
      </c>
    </row>
    <row r="722" s="344" customFormat="1" ht="20.1" customHeight="1" spans="1:4">
      <c r="A722" s="377" t="s">
        <v>681</v>
      </c>
      <c r="B722" s="378">
        <v>3675</v>
      </c>
      <c r="C722" s="381">
        <v>4705</v>
      </c>
      <c r="D722" s="380">
        <f t="shared" si="12"/>
        <v>28.0272108843537</v>
      </c>
    </row>
    <row r="723" s="344" customFormat="1" ht="20.1" customHeight="1" spans="1:4">
      <c r="A723" s="377" t="s">
        <v>682</v>
      </c>
      <c r="B723" s="378">
        <v>405</v>
      </c>
      <c r="C723" s="381">
        <v>545</v>
      </c>
      <c r="D723" s="380">
        <f t="shared" si="12"/>
        <v>34.5679012345679</v>
      </c>
    </row>
    <row r="724" s="344" customFormat="1" ht="20.1" customHeight="1" spans="1:4">
      <c r="A724" s="377" t="s">
        <v>683</v>
      </c>
      <c r="B724" s="378">
        <v>3360</v>
      </c>
      <c r="C724" s="381">
        <v>207</v>
      </c>
      <c r="D724" s="380">
        <f t="shared" si="12"/>
        <v>-93.8392857142857</v>
      </c>
    </row>
    <row r="725" s="344" customFormat="1" ht="20.1" customHeight="1" spans="1:4">
      <c r="A725" s="377" t="s">
        <v>684</v>
      </c>
      <c r="B725" s="378">
        <v>2733</v>
      </c>
      <c r="C725" s="381">
        <v>2026</v>
      </c>
      <c r="D725" s="380">
        <f t="shared" si="12"/>
        <v>-25.8690084156604</v>
      </c>
    </row>
    <row r="726" s="344" customFormat="1" ht="20.1" customHeight="1" spans="1:4">
      <c r="A726" s="377" t="s">
        <v>685</v>
      </c>
      <c r="B726" s="378">
        <v>30</v>
      </c>
      <c r="C726" s="381">
        <v>0</v>
      </c>
      <c r="D726" s="380">
        <f t="shared" si="12"/>
        <v>-100</v>
      </c>
    </row>
    <row r="727" s="344" customFormat="1" ht="20.1" customHeight="1" spans="1:4">
      <c r="A727" s="377" t="s">
        <v>686</v>
      </c>
      <c r="B727" s="378">
        <v>30</v>
      </c>
      <c r="C727" s="379">
        <v>0</v>
      </c>
      <c r="D727" s="380">
        <f t="shared" si="12"/>
        <v>-100</v>
      </c>
    </row>
    <row r="728" s="344" customFormat="1" ht="20.1" customHeight="1" spans="1:4">
      <c r="A728" s="377" t="s">
        <v>687</v>
      </c>
      <c r="B728" s="378">
        <v>0</v>
      </c>
      <c r="C728" s="381">
        <v>0</v>
      </c>
      <c r="D728" s="380" t="str">
        <f t="shared" si="12"/>
        <v/>
      </c>
    </row>
    <row r="729" s="344" customFormat="1" ht="20.1" customHeight="1" spans="1:4">
      <c r="A729" s="377" t="s">
        <v>688</v>
      </c>
      <c r="B729" s="378">
        <v>2766</v>
      </c>
      <c r="C729" s="381">
        <v>3236</v>
      </c>
      <c r="D729" s="380">
        <f t="shared" si="12"/>
        <v>16.9920462762111</v>
      </c>
    </row>
    <row r="730" s="344" customFormat="1" ht="20.1" customHeight="1" spans="1:4">
      <c r="A730" s="377" t="s">
        <v>689</v>
      </c>
      <c r="B730" s="378">
        <v>0</v>
      </c>
      <c r="C730" s="381">
        <v>0</v>
      </c>
      <c r="D730" s="380" t="str">
        <f t="shared" si="12"/>
        <v/>
      </c>
    </row>
    <row r="731" s="344" customFormat="1" ht="20.1" customHeight="1" spans="1:4">
      <c r="A731" s="377" t="s">
        <v>690</v>
      </c>
      <c r="B731" s="378">
        <v>55</v>
      </c>
      <c r="C731" s="379">
        <v>10</v>
      </c>
      <c r="D731" s="380">
        <f t="shared" si="12"/>
        <v>-81.8181818181818</v>
      </c>
    </row>
    <row r="732" s="344" customFormat="1" ht="20.1" customHeight="1" spans="1:4">
      <c r="A732" s="377" t="s">
        <v>691</v>
      </c>
      <c r="B732" s="378">
        <v>2711</v>
      </c>
      <c r="C732" s="381">
        <v>3226</v>
      </c>
      <c r="D732" s="380">
        <f t="shared" si="12"/>
        <v>18.9966801918111</v>
      </c>
    </row>
    <row r="733" s="344" customFormat="1" ht="20.1" customHeight="1" spans="1:4">
      <c r="A733" s="377" t="s">
        <v>692</v>
      </c>
      <c r="B733" s="378">
        <v>9802</v>
      </c>
      <c r="C733" s="381">
        <v>12376</v>
      </c>
      <c r="D733" s="380">
        <f t="shared" si="12"/>
        <v>26.2599469496021</v>
      </c>
    </row>
    <row r="734" s="344" customFormat="1" ht="20.1" customHeight="1" spans="1:4">
      <c r="A734" s="377" t="s">
        <v>693</v>
      </c>
      <c r="B734" s="378">
        <v>1886</v>
      </c>
      <c r="C734" s="381">
        <v>2155</v>
      </c>
      <c r="D734" s="380">
        <f t="shared" ref="D734:D797" si="13">IFERROR((C734/B734-1)*100,"")</f>
        <v>14.2629904559915</v>
      </c>
    </row>
    <row r="735" s="344" customFormat="1" ht="20.1" customHeight="1" spans="1:4">
      <c r="A735" s="377" t="s">
        <v>694</v>
      </c>
      <c r="B735" s="378">
        <v>3658</v>
      </c>
      <c r="C735" s="381">
        <v>4825</v>
      </c>
      <c r="D735" s="380">
        <f t="shared" si="13"/>
        <v>31.9026790595954</v>
      </c>
    </row>
    <row r="736" s="344" customFormat="1" ht="20.1" customHeight="1" spans="1:4">
      <c r="A736" s="377" t="s">
        <v>695</v>
      </c>
      <c r="B736" s="378">
        <v>4212</v>
      </c>
      <c r="C736" s="381">
        <v>5125</v>
      </c>
      <c r="D736" s="380">
        <f t="shared" si="13"/>
        <v>21.67616334283</v>
      </c>
    </row>
    <row r="737" s="344" customFormat="1" ht="20.1" customHeight="1" spans="1:4">
      <c r="A737" s="377" t="s">
        <v>696</v>
      </c>
      <c r="B737" s="378">
        <v>46</v>
      </c>
      <c r="C737" s="381">
        <v>271</v>
      </c>
      <c r="D737" s="380">
        <f t="shared" si="13"/>
        <v>489.130434782609</v>
      </c>
    </row>
    <row r="738" s="344" customFormat="1" ht="20.1" customHeight="1" spans="1:4">
      <c r="A738" s="377" t="s">
        <v>697</v>
      </c>
      <c r="B738" s="378">
        <v>2460</v>
      </c>
      <c r="C738" s="381">
        <v>13367</v>
      </c>
      <c r="D738" s="380">
        <f t="shared" si="13"/>
        <v>443.373983739837</v>
      </c>
    </row>
    <row r="739" s="344" customFormat="1" ht="20.1" customHeight="1" spans="1:4">
      <c r="A739" s="377" t="s">
        <v>698</v>
      </c>
      <c r="B739" s="378">
        <v>0</v>
      </c>
      <c r="C739" s="381">
        <v>30</v>
      </c>
      <c r="D739" s="380" t="str">
        <f t="shared" si="13"/>
        <v/>
      </c>
    </row>
    <row r="740" s="344" customFormat="1" ht="20.1" customHeight="1" spans="1:4">
      <c r="A740" s="377" t="s">
        <v>699</v>
      </c>
      <c r="B740" s="378">
        <v>2460</v>
      </c>
      <c r="C740" s="381">
        <v>13337</v>
      </c>
      <c r="D740" s="380">
        <f t="shared" si="13"/>
        <v>442.154471544715</v>
      </c>
    </row>
    <row r="741" s="344" customFormat="1" ht="20.1" customHeight="1" spans="1:4">
      <c r="A741" s="377" t="s">
        <v>700</v>
      </c>
      <c r="B741" s="378">
        <v>0</v>
      </c>
      <c r="C741" s="381">
        <v>0</v>
      </c>
      <c r="D741" s="380" t="str">
        <f t="shared" si="13"/>
        <v/>
      </c>
    </row>
    <row r="742" s="344" customFormat="1" ht="20.1" customHeight="1" spans="1:4">
      <c r="A742" s="377" t="s">
        <v>701</v>
      </c>
      <c r="B742" s="378">
        <v>73</v>
      </c>
      <c r="C742" s="381">
        <v>440</v>
      </c>
      <c r="D742" s="380">
        <f t="shared" si="13"/>
        <v>502.739726027397</v>
      </c>
    </row>
    <row r="743" s="344" customFormat="1" ht="20.1" customHeight="1" spans="1:4">
      <c r="A743" s="377" t="s">
        <v>702</v>
      </c>
      <c r="B743" s="378">
        <v>17</v>
      </c>
      <c r="C743" s="379">
        <v>440</v>
      </c>
      <c r="D743" s="380">
        <f t="shared" si="13"/>
        <v>2488.23529411765</v>
      </c>
    </row>
    <row r="744" s="344" customFormat="1" ht="20.1" customHeight="1" spans="1:4">
      <c r="A744" s="377" t="s">
        <v>703</v>
      </c>
      <c r="B744" s="378">
        <v>0</v>
      </c>
      <c r="C744" s="381">
        <v>0</v>
      </c>
      <c r="D744" s="380" t="str">
        <f t="shared" si="13"/>
        <v/>
      </c>
    </row>
    <row r="745" s="344" customFormat="1" ht="20.1" customHeight="1" spans="1:4">
      <c r="A745" s="377" t="s">
        <v>704</v>
      </c>
      <c r="B745" s="378">
        <v>56</v>
      </c>
      <c r="C745" s="381">
        <v>0</v>
      </c>
      <c r="D745" s="380">
        <f t="shared" si="13"/>
        <v>-100</v>
      </c>
    </row>
    <row r="746" s="344" customFormat="1" ht="20.1" customHeight="1" spans="1:4">
      <c r="A746" s="377" t="s">
        <v>705</v>
      </c>
      <c r="B746" s="378">
        <v>109</v>
      </c>
      <c r="C746" s="379">
        <v>6</v>
      </c>
      <c r="D746" s="380">
        <f t="shared" si="13"/>
        <v>-94.4954128440367</v>
      </c>
    </row>
    <row r="747" s="344" customFormat="1" ht="20.1" customHeight="1" spans="1:4">
      <c r="A747" s="377" t="s">
        <v>706</v>
      </c>
      <c r="B747" s="378">
        <v>109</v>
      </c>
      <c r="C747" s="381">
        <v>6</v>
      </c>
      <c r="D747" s="380">
        <f t="shared" si="13"/>
        <v>-94.4954128440367</v>
      </c>
    </row>
    <row r="748" s="344" customFormat="1" ht="20.1" customHeight="1" spans="1:4">
      <c r="A748" s="377" t="s">
        <v>707</v>
      </c>
      <c r="B748" s="378">
        <v>0</v>
      </c>
      <c r="C748" s="381">
        <v>0</v>
      </c>
      <c r="D748" s="380" t="str">
        <f t="shared" si="13"/>
        <v/>
      </c>
    </row>
    <row r="749" s="344" customFormat="1" ht="20.1" customHeight="1" spans="1:4">
      <c r="A749" s="377" t="s">
        <v>708</v>
      </c>
      <c r="B749" s="378">
        <v>724</v>
      </c>
      <c r="C749" s="381">
        <v>721</v>
      </c>
      <c r="D749" s="380">
        <f t="shared" si="13"/>
        <v>-0.41436464088398</v>
      </c>
    </row>
    <row r="750" s="344" customFormat="1" ht="20.1" customHeight="1" spans="1:4">
      <c r="A750" s="377" t="s">
        <v>169</v>
      </c>
      <c r="B750" s="378">
        <v>613</v>
      </c>
      <c r="C750" s="379">
        <v>641</v>
      </c>
      <c r="D750" s="380">
        <f t="shared" si="13"/>
        <v>4.56769983686787</v>
      </c>
    </row>
    <row r="751" s="344" customFormat="1" ht="20.1" customHeight="1" spans="1:4">
      <c r="A751" s="377" t="s">
        <v>170</v>
      </c>
      <c r="B751" s="378">
        <v>2</v>
      </c>
      <c r="C751" s="381">
        <v>0</v>
      </c>
      <c r="D751" s="380">
        <f t="shared" si="13"/>
        <v>-100</v>
      </c>
    </row>
    <row r="752" s="344" customFormat="1" ht="20.1" customHeight="1" spans="1:4">
      <c r="A752" s="377" t="s">
        <v>171</v>
      </c>
      <c r="B752" s="378">
        <v>0</v>
      </c>
      <c r="C752" s="381">
        <v>0</v>
      </c>
      <c r="D752" s="380" t="str">
        <f t="shared" si="13"/>
        <v/>
      </c>
    </row>
    <row r="753" s="344" customFormat="1" ht="20.1" customHeight="1" spans="1:4">
      <c r="A753" s="377" t="s">
        <v>210</v>
      </c>
      <c r="B753" s="378">
        <v>63</v>
      </c>
      <c r="C753" s="381">
        <v>24</v>
      </c>
      <c r="D753" s="380">
        <f t="shared" si="13"/>
        <v>-61.9047619047619</v>
      </c>
    </row>
    <row r="754" s="344" customFormat="1" ht="20.1" customHeight="1" spans="1:4">
      <c r="A754" s="377" t="s">
        <v>709</v>
      </c>
      <c r="B754" s="378">
        <v>30</v>
      </c>
      <c r="C754" s="381">
        <v>17</v>
      </c>
      <c r="D754" s="380">
        <f t="shared" si="13"/>
        <v>-43.3333333333333</v>
      </c>
    </row>
    <row r="755" s="344" customFormat="1" ht="20.1" customHeight="1" spans="1:4">
      <c r="A755" s="377" t="s">
        <v>710</v>
      </c>
      <c r="B755" s="378">
        <v>0</v>
      </c>
      <c r="C755" s="379">
        <v>6</v>
      </c>
      <c r="D755" s="380" t="str">
        <f t="shared" si="13"/>
        <v/>
      </c>
    </row>
    <row r="756" s="344" customFormat="1" ht="20.1" customHeight="1" spans="1:4">
      <c r="A756" s="377" t="s">
        <v>178</v>
      </c>
      <c r="B756" s="378">
        <v>0</v>
      </c>
      <c r="C756" s="381">
        <v>0</v>
      </c>
      <c r="D756" s="380" t="str">
        <f t="shared" si="13"/>
        <v/>
      </c>
    </row>
    <row r="757" s="344" customFormat="1" ht="20.1" customHeight="1" spans="1:4">
      <c r="A757" s="377" t="s">
        <v>711</v>
      </c>
      <c r="B757" s="378">
        <v>16</v>
      </c>
      <c r="C757" s="381">
        <v>33</v>
      </c>
      <c r="D757" s="380">
        <f t="shared" si="13"/>
        <v>106.25</v>
      </c>
    </row>
    <row r="758" s="344" customFormat="1" ht="20.1" customHeight="1" spans="1:4">
      <c r="A758" s="377" t="s">
        <v>712</v>
      </c>
      <c r="B758" s="378">
        <v>2</v>
      </c>
      <c r="C758" s="381">
        <v>5</v>
      </c>
      <c r="D758" s="380">
        <f t="shared" si="13"/>
        <v>150</v>
      </c>
    </row>
    <row r="759" s="344" customFormat="1" ht="20.1" customHeight="1" spans="1:4">
      <c r="A759" s="377" t="s">
        <v>713</v>
      </c>
      <c r="B759" s="378">
        <v>2</v>
      </c>
      <c r="C759" s="379">
        <v>5</v>
      </c>
      <c r="D759" s="380">
        <f t="shared" si="13"/>
        <v>150</v>
      </c>
    </row>
    <row r="760" s="344" customFormat="1" ht="20.1" customHeight="1" spans="1:4">
      <c r="A760" s="377" t="s">
        <v>714</v>
      </c>
      <c r="B760" s="378">
        <v>0</v>
      </c>
      <c r="C760" s="381">
        <v>50</v>
      </c>
      <c r="D760" s="380" t="str">
        <f t="shared" si="13"/>
        <v/>
      </c>
    </row>
    <row r="761" s="344" customFormat="1" ht="20.1" customHeight="1" spans="1:4">
      <c r="A761" s="377" t="s">
        <v>169</v>
      </c>
      <c r="B761" s="378">
        <v>0</v>
      </c>
      <c r="C761" s="381">
        <v>0</v>
      </c>
      <c r="D761" s="380" t="str">
        <f t="shared" si="13"/>
        <v/>
      </c>
    </row>
    <row r="762" s="344" customFormat="1" ht="20.1" customHeight="1" spans="1:4">
      <c r="A762" s="377" t="s">
        <v>170</v>
      </c>
      <c r="B762" s="378">
        <v>0</v>
      </c>
      <c r="C762" s="381">
        <v>0</v>
      </c>
      <c r="D762" s="380" t="str">
        <f t="shared" si="13"/>
        <v/>
      </c>
    </row>
    <row r="763" s="344" customFormat="1" ht="20.1" customHeight="1" spans="1:4">
      <c r="A763" s="377" t="s">
        <v>171</v>
      </c>
      <c r="B763" s="378">
        <v>0</v>
      </c>
      <c r="C763" s="379">
        <v>0</v>
      </c>
      <c r="D763" s="380" t="str">
        <f t="shared" si="13"/>
        <v/>
      </c>
    </row>
    <row r="764" s="344" customFormat="1" ht="20.1" customHeight="1" spans="1:4">
      <c r="A764" s="377" t="s">
        <v>686</v>
      </c>
      <c r="B764" s="378">
        <v>0</v>
      </c>
      <c r="C764" s="381">
        <v>50</v>
      </c>
      <c r="D764" s="380" t="str">
        <f t="shared" si="13"/>
        <v/>
      </c>
    </row>
    <row r="765" s="344" customFormat="1" ht="20.1" customHeight="1" spans="1:4">
      <c r="A765" s="377" t="s">
        <v>715</v>
      </c>
      <c r="B765" s="378">
        <v>0</v>
      </c>
      <c r="C765" s="381">
        <v>0</v>
      </c>
      <c r="D765" s="380" t="str">
        <f t="shared" si="13"/>
        <v/>
      </c>
    </row>
    <row r="766" s="344" customFormat="1" ht="20.1" customHeight="1" spans="1:4">
      <c r="A766" s="377" t="s">
        <v>716</v>
      </c>
      <c r="B766" s="378">
        <v>0</v>
      </c>
      <c r="C766" s="379">
        <v>16</v>
      </c>
      <c r="D766" s="380" t="str">
        <f t="shared" si="13"/>
        <v/>
      </c>
    </row>
    <row r="767" s="344" customFormat="1" ht="20.1" customHeight="1" spans="1:4">
      <c r="A767" s="377" t="s">
        <v>169</v>
      </c>
      <c r="B767" s="378">
        <v>0</v>
      </c>
      <c r="C767" s="381">
        <v>0</v>
      </c>
      <c r="D767" s="380" t="str">
        <f t="shared" si="13"/>
        <v/>
      </c>
    </row>
    <row r="768" s="344" customFormat="1" ht="20.1" customHeight="1" spans="1:4">
      <c r="A768" s="377" t="s">
        <v>170</v>
      </c>
      <c r="B768" s="378">
        <v>0</v>
      </c>
      <c r="C768" s="381">
        <v>0</v>
      </c>
      <c r="D768" s="380" t="str">
        <f t="shared" si="13"/>
        <v/>
      </c>
    </row>
    <row r="769" s="344" customFormat="1" ht="20.1" customHeight="1" spans="1:4">
      <c r="A769" s="377" t="s">
        <v>171</v>
      </c>
      <c r="B769" s="378">
        <v>0</v>
      </c>
      <c r="C769" s="381">
        <v>0</v>
      </c>
      <c r="D769" s="380" t="str">
        <f t="shared" si="13"/>
        <v/>
      </c>
    </row>
    <row r="770" s="344" customFormat="1" ht="20.1" customHeight="1" spans="1:4">
      <c r="A770" s="377" t="s">
        <v>717</v>
      </c>
      <c r="B770" s="378">
        <v>0</v>
      </c>
      <c r="C770" s="381">
        <v>16</v>
      </c>
      <c r="D770" s="380" t="str">
        <f t="shared" si="13"/>
        <v/>
      </c>
    </row>
    <row r="771" s="344" customFormat="1" ht="20.1" customHeight="1" spans="1:4">
      <c r="A771" s="377" t="s">
        <v>718</v>
      </c>
      <c r="B771" s="378">
        <v>776</v>
      </c>
      <c r="C771" s="381">
        <v>0</v>
      </c>
      <c r="D771" s="380">
        <f t="shared" si="13"/>
        <v>-100</v>
      </c>
    </row>
    <row r="772" s="344" customFormat="1" ht="20.1" customHeight="1" spans="1:4">
      <c r="A772" s="377" t="s">
        <v>719</v>
      </c>
      <c r="B772" s="378">
        <v>776</v>
      </c>
      <c r="C772" s="381">
        <v>0</v>
      </c>
      <c r="D772" s="380">
        <f t="shared" si="13"/>
        <v>-100</v>
      </c>
    </row>
    <row r="773" s="344" customFormat="1" ht="20.1" customHeight="1" spans="1:4">
      <c r="A773" s="377" t="s">
        <v>720</v>
      </c>
      <c r="B773" s="378">
        <v>5001</v>
      </c>
      <c r="C773" s="381">
        <v>2756</v>
      </c>
      <c r="D773" s="380">
        <f t="shared" si="13"/>
        <v>-44.8910217956409</v>
      </c>
    </row>
    <row r="774" s="344" customFormat="1" ht="20.1" customHeight="1" spans="1:4">
      <c r="A774" s="377" t="s">
        <v>721</v>
      </c>
      <c r="B774" s="378">
        <v>283</v>
      </c>
      <c r="C774" s="381">
        <v>205</v>
      </c>
      <c r="D774" s="380">
        <f t="shared" si="13"/>
        <v>-27.5618374558304</v>
      </c>
    </row>
    <row r="775" s="344" customFormat="1" ht="20.1" customHeight="1" spans="1:4">
      <c r="A775" s="377" t="s">
        <v>169</v>
      </c>
      <c r="B775" s="378">
        <v>94</v>
      </c>
      <c r="C775" s="379">
        <v>20</v>
      </c>
      <c r="D775" s="380">
        <f t="shared" si="13"/>
        <v>-78.7234042553192</v>
      </c>
    </row>
    <row r="776" s="344" customFormat="1" ht="20.1" customHeight="1" spans="1:4">
      <c r="A776" s="377" t="s">
        <v>170</v>
      </c>
      <c r="B776" s="378">
        <v>20</v>
      </c>
      <c r="C776" s="381">
        <v>0</v>
      </c>
      <c r="D776" s="380">
        <f t="shared" si="13"/>
        <v>-100</v>
      </c>
    </row>
    <row r="777" s="344" customFormat="1" ht="20.1" customHeight="1" spans="1:4">
      <c r="A777" s="377" t="s">
        <v>171</v>
      </c>
      <c r="B777" s="378">
        <v>0</v>
      </c>
      <c r="C777" s="379">
        <v>0</v>
      </c>
      <c r="D777" s="380" t="str">
        <f t="shared" si="13"/>
        <v/>
      </c>
    </row>
    <row r="778" s="344" customFormat="1" ht="20.1" customHeight="1" spans="1:4">
      <c r="A778" s="377" t="s">
        <v>722</v>
      </c>
      <c r="B778" s="378">
        <v>0</v>
      </c>
      <c r="C778" s="381">
        <v>0</v>
      </c>
      <c r="D778" s="380" t="str">
        <f t="shared" si="13"/>
        <v/>
      </c>
    </row>
    <row r="779" s="344" customFormat="1" ht="20.1" customHeight="1" spans="1:4">
      <c r="A779" s="377" t="s">
        <v>723</v>
      </c>
      <c r="B779" s="378">
        <v>0</v>
      </c>
      <c r="C779" s="379">
        <v>0</v>
      </c>
      <c r="D779" s="380" t="str">
        <f t="shared" si="13"/>
        <v/>
      </c>
    </row>
    <row r="780" s="344" customFormat="1" ht="20.1" customHeight="1" spans="1:4">
      <c r="A780" s="377" t="s">
        <v>724</v>
      </c>
      <c r="B780" s="378">
        <v>0</v>
      </c>
      <c r="C780" s="379">
        <v>0</v>
      </c>
      <c r="D780" s="380" t="str">
        <f t="shared" si="13"/>
        <v/>
      </c>
    </row>
    <row r="781" s="344" customFormat="1" ht="20.1" customHeight="1" spans="1:4">
      <c r="A781" s="377" t="s">
        <v>725</v>
      </c>
      <c r="B781" s="378">
        <v>0</v>
      </c>
      <c r="C781" s="381">
        <v>0</v>
      </c>
      <c r="D781" s="380" t="str">
        <f t="shared" si="13"/>
        <v/>
      </c>
    </row>
    <row r="782" s="344" customFormat="1" ht="20.1" customHeight="1" spans="1:4">
      <c r="A782" s="377" t="s">
        <v>726</v>
      </c>
      <c r="B782" s="378">
        <v>0</v>
      </c>
      <c r="C782" s="381">
        <v>0</v>
      </c>
      <c r="D782" s="380" t="str">
        <f t="shared" si="13"/>
        <v/>
      </c>
    </row>
    <row r="783" s="344" customFormat="1" ht="20.1" customHeight="1" spans="1:4">
      <c r="A783" s="377" t="s">
        <v>727</v>
      </c>
      <c r="B783" s="378">
        <v>169</v>
      </c>
      <c r="C783" s="381">
        <v>185</v>
      </c>
      <c r="D783" s="380">
        <f t="shared" si="13"/>
        <v>9.46745562130178</v>
      </c>
    </row>
    <row r="784" s="344" customFormat="1" ht="20.1" customHeight="1" spans="1:4">
      <c r="A784" s="377" t="s">
        <v>728</v>
      </c>
      <c r="B784" s="378">
        <v>20</v>
      </c>
      <c r="C784" s="381">
        <v>3</v>
      </c>
      <c r="D784" s="380">
        <f t="shared" si="13"/>
        <v>-85</v>
      </c>
    </row>
    <row r="785" s="344" customFormat="1" ht="20.1" customHeight="1" spans="1:4">
      <c r="A785" s="377" t="s">
        <v>729</v>
      </c>
      <c r="B785" s="378">
        <v>0</v>
      </c>
      <c r="C785" s="381">
        <v>0</v>
      </c>
      <c r="D785" s="380" t="str">
        <f t="shared" si="13"/>
        <v/>
      </c>
    </row>
    <row r="786" s="344" customFormat="1" ht="20.1" customHeight="1" spans="1:4">
      <c r="A786" s="377" t="s">
        <v>730</v>
      </c>
      <c r="B786" s="378">
        <v>0</v>
      </c>
      <c r="C786" s="381">
        <v>0</v>
      </c>
      <c r="D786" s="380" t="str">
        <f t="shared" si="13"/>
        <v/>
      </c>
    </row>
    <row r="787" s="344" customFormat="1" ht="20.1" customHeight="1" spans="1:4">
      <c r="A787" s="377" t="s">
        <v>731</v>
      </c>
      <c r="B787" s="378">
        <v>20</v>
      </c>
      <c r="C787" s="381">
        <v>3</v>
      </c>
      <c r="D787" s="380">
        <f t="shared" si="13"/>
        <v>-85</v>
      </c>
    </row>
    <row r="788" s="344" customFormat="1" ht="20.1" customHeight="1" spans="1:4">
      <c r="A788" s="377" t="s">
        <v>732</v>
      </c>
      <c r="B788" s="378">
        <v>2373</v>
      </c>
      <c r="C788" s="381">
        <v>2256</v>
      </c>
      <c r="D788" s="380">
        <f t="shared" si="13"/>
        <v>-4.93046776232617</v>
      </c>
    </row>
    <row r="789" s="344" customFormat="1" ht="20.1" customHeight="1" spans="1:4">
      <c r="A789" s="377" t="s">
        <v>733</v>
      </c>
      <c r="B789" s="378">
        <v>1415</v>
      </c>
      <c r="C789" s="381">
        <v>0</v>
      </c>
      <c r="D789" s="380">
        <f t="shared" si="13"/>
        <v>-100</v>
      </c>
    </row>
    <row r="790" s="344" customFormat="1" ht="20.1" customHeight="1" spans="1:4">
      <c r="A790" s="377" t="s">
        <v>734</v>
      </c>
      <c r="B790" s="378">
        <v>863</v>
      </c>
      <c r="C790" s="379">
        <v>2256</v>
      </c>
      <c r="D790" s="380">
        <f t="shared" si="13"/>
        <v>161.413673232908</v>
      </c>
    </row>
    <row r="791" s="344" customFormat="1" ht="20.1" customHeight="1" spans="1:4">
      <c r="A791" s="377" t="s">
        <v>735</v>
      </c>
      <c r="B791" s="378">
        <v>0</v>
      </c>
      <c r="C791" s="381">
        <v>0</v>
      </c>
      <c r="D791" s="380" t="str">
        <f t="shared" si="13"/>
        <v/>
      </c>
    </row>
    <row r="792" s="344" customFormat="1" ht="20.1" customHeight="1" spans="1:4">
      <c r="A792" s="377" t="s">
        <v>736</v>
      </c>
      <c r="B792" s="378">
        <v>0</v>
      </c>
      <c r="C792" s="381">
        <v>0</v>
      </c>
      <c r="D792" s="380" t="str">
        <f t="shared" si="13"/>
        <v/>
      </c>
    </row>
    <row r="793" s="344" customFormat="1" ht="20.1" customHeight="1" spans="1:4">
      <c r="A793" s="377" t="s">
        <v>737</v>
      </c>
      <c r="B793" s="378">
        <v>0</v>
      </c>
      <c r="C793" s="381">
        <v>0</v>
      </c>
      <c r="D793" s="380" t="str">
        <f t="shared" si="13"/>
        <v/>
      </c>
    </row>
    <row r="794" s="344" customFormat="1" ht="20.1" customHeight="1" spans="1:4">
      <c r="A794" s="377" t="s">
        <v>738</v>
      </c>
      <c r="B794" s="378">
        <v>0</v>
      </c>
      <c r="C794" s="379">
        <v>0</v>
      </c>
      <c r="D794" s="380" t="str">
        <f t="shared" si="13"/>
        <v/>
      </c>
    </row>
    <row r="795" s="344" customFormat="1" ht="20.1" customHeight="1" spans="1:4">
      <c r="A795" s="377" t="s">
        <v>739</v>
      </c>
      <c r="B795" s="378">
        <v>25</v>
      </c>
      <c r="C795" s="381">
        <v>0</v>
      </c>
      <c r="D795" s="380">
        <f t="shared" si="13"/>
        <v>-100</v>
      </c>
    </row>
    <row r="796" s="344" customFormat="1" ht="20.1" customHeight="1" spans="1:4">
      <c r="A796" s="377" t="s">
        <v>740</v>
      </c>
      <c r="B796" s="378">
        <v>70</v>
      </c>
      <c r="C796" s="381">
        <v>0</v>
      </c>
      <c r="D796" s="380">
        <f t="shared" si="13"/>
        <v>-100</v>
      </c>
    </row>
    <row r="797" s="344" customFormat="1" ht="20.1" customHeight="1" spans="1:4">
      <c r="A797" s="377" t="s">
        <v>741</v>
      </c>
      <c r="B797" s="378">
        <v>1745</v>
      </c>
      <c r="C797" s="381">
        <v>0</v>
      </c>
      <c r="D797" s="380">
        <f t="shared" si="13"/>
        <v>-100</v>
      </c>
    </row>
    <row r="798" s="344" customFormat="1" ht="20.1" customHeight="1" spans="1:4">
      <c r="A798" s="377" t="s">
        <v>742</v>
      </c>
      <c r="B798" s="378">
        <v>0</v>
      </c>
      <c r="C798" s="381">
        <v>0</v>
      </c>
      <c r="D798" s="380" t="str">
        <f t="shared" ref="D798:D861" si="14">IFERROR((C798/B798-1)*100,"")</f>
        <v/>
      </c>
    </row>
    <row r="799" s="344" customFormat="1" ht="20.1" customHeight="1" spans="1:4">
      <c r="A799" s="377" t="s">
        <v>743</v>
      </c>
      <c r="B799" s="378">
        <v>1700</v>
      </c>
      <c r="C799" s="381">
        <v>0</v>
      </c>
      <c r="D799" s="380">
        <f t="shared" si="14"/>
        <v>-100</v>
      </c>
    </row>
    <row r="800" s="344" customFormat="1" ht="20.1" customHeight="1" spans="1:4">
      <c r="A800" s="377" t="s">
        <v>744</v>
      </c>
      <c r="B800" s="378">
        <v>0</v>
      </c>
      <c r="C800" s="381">
        <v>0</v>
      </c>
      <c r="D800" s="380" t="str">
        <f t="shared" si="14"/>
        <v/>
      </c>
    </row>
    <row r="801" s="344" customFormat="1" ht="20.1" customHeight="1" spans="1:4">
      <c r="A801" s="377" t="s">
        <v>745</v>
      </c>
      <c r="B801" s="378">
        <v>0</v>
      </c>
      <c r="C801" s="381">
        <v>0</v>
      </c>
      <c r="D801" s="380" t="str">
        <f t="shared" si="14"/>
        <v/>
      </c>
    </row>
    <row r="802" s="344" customFormat="1" ht="20.1" customHeight="1" spans="1:4">
      <c r="A802" s="377" t="s">
        <v>746</v>
      </c>
      <c r="B802" s="378">
        <v>0</v>
      </c>
      <c r="C802" s="381">
        <v>0</v>
      </c>
      <c r="D802" s="380" t="str">
        <f t="shared" si="14"/>
        <v/>
      </c>
    </row>
    <row r="803" s="344" customFormat="1" ht="20.1" customHeight="1" spans="1:4">
      <c r="A803" s="377" t="s">
        <v>747</v>
      </c>
      <c r="B803" s="378">
        <v>45</v>
      </c>
      <c r="C803" s="379">
        <v>0</v>
      </c>
      <c r="D803" s="380">
        <f t="shared" si="14"/>
        <v>-100</v>
      </c>
    </row>
    <row r="804" s="344" customFormat="1" ht="20.1" customHeight="1" spans="1:4">
      <c r="A804" s="377" t="s">
        <v>748</v>
      </c>
      <c r="B804" s="378">
        <v>28</v>
      </c>
      <c r="C804" s="381">
        <v>125</v>
      </c>
      <c r="D804" s="380">
        <f t="shared" si="14"/>
        <v>346.428571428571</v>
      </c>
    </row>
    <row r="805" s="344" customFormat="1" ht="20.1" customHeight="1" spans="1:4">
      <c r="A805" s="377" t="s">
        <v>749</v>
      </c>
      <c r="B805" s="378">
        <v>28</v>
      </c>
      <c r="C805" s="381">
        <v>24</v>
      </c>
      <c r="D805" s="380">
        <f t="shared" si="14"/>
        <v>-14.2857142857143</v>
      </c>
    </row>
    <row r="806" s="344" customFormat="1" ht="20.1" customHeight="1" spans="1:4">
      <c r="A806" s="377" t="s">
        <v>750</v>
      </c>
      <c r="B806" s="378">
        <v>0</v>
      </c>
      <c r="C806" s="381">
        <v>0</v>
      </c>
      <c r="D806" s="380" t="str">
        <f t="shared" si="14"/>
        <v/>
      </c>
    </row>
    <row r="807" s="344" customFormat="1" ht="20.1" customHeight="1" spans="1:4">
      <c r="A807" s="377" t="s">
        <v>751</v>
      </c>
      <c r="B807" s="378">
        <v>0</v>
      </c>
      <c r="C807" s="381">
        <v>0</v>
      </c>
      <c r="D807" s="380" t="str">
        <f t="shared" si="14"/>
        <v/>
      </c>
    </row>
    <row r="808" s="344" customFormat="1" ht="20.1" customHeight="1" spans="1:4">
      <c r="A808" s="377" t="s">
        <v>752</v>
      </c>
      <c r="B808" s="378">
        <v>0</v>
      </c>
      <c r="C808" s="381">
        <v>0</v>
      </c>
      <c r="D808" s="380" t="str">
        <f t="shared" si="14"/>
        <v/>
      </c>
    </row>
    <row r="809" s="344" customFormat="1" ht="20.1" customHeight="1" spans="1:4">
      <c r="A809" s="377" t="s">
        <v>753</v>
      </c>
      <c r="B809" s="378">
        <v>0</v>
      </c>
      <c r="C809" s="381">
        <v>0</v>
      </c>
      <c r="D809" s="380" t="str">
        <f t="shared" si="14"/>
        <v/>
      </c>
    </row>
    <row r="810" s="344" customFormat="1" ht="20.1" customHeight="1" spans="1:4">
      <c r="A810" s="377" t="s">
        <v>754</v>
      </c>
      <c r="B810" s="378">
        <v>0</v>
      </c>
      <c r="C810" s="379">
        <v>101</v>
      </c>
      <c r="D810" s="380" t="str">
        <f t="shared" si="14"/>
        <v/>
      </c>
    </row>
    <row r="811" s="344" customFormat="1" ht="20.1" customHeight="1" spans="1:4">
      <c r="A811" s="377" t="s">
        <v>755</v>
      </c>
      <c r="B811" s="378">
        <v>0</v>
      </c>
      <c r="C811" s="381">
        <v>0</v>
      </c>
      <c r="D811" s="380" t="str">
        <f t="shared" si="14"/>
        <v/>
      </c>
    </row>
    <row r="812" s="344" customFormat="1" ht="20.1" customHeight="1" spans="1:4">
      <c r="A812" s="377" t="s">
        <v>756</v>
      </c>
      <c r="B812" s="378">
        <v>0</v>
      </c>
      <c r="C812" s="381">
        <v>0</v>
      </c>
      <c r="D812" s="380" t="str">
        <f t="shared" si="14"/>
        <v/>
      </c>
    </row>
    <row r="813" s="344" customFormat="1" ht="20.1" customHeight="1" spans="1:4">
      <c r="A813" s="377" t="s">
        <v>757</v>
      </c>
      <c r="B813" s="378">
        <v>0</v>
      </c>
      <c r="C813" s="381">
        <v>0</v>
      </c>
      <c r="D813" s="380" t="str">
        <f t="shared" si="14"/>
        <v/>
      </c>
    </row>
    <row r="814" s="344" customFormat="1" ht="20.1" customHeight="1" spans="1:4">
      <c r="A814" s="377" t="s">
        <v>758</v>
      </c>
      <c r="B814" s="378">
        <v>0</v>
      </c>
      <c r="C814" s="381">
        <v>0</v>
      </c>
      <c r="D814" s="380" t="str">
        <f t="shared" si="14"/>
        <v/>
      </c>
    </row>
    <row r="815" s="344" customFormat="1" ht="20.1" customHeight="1" spans="1:4">
      <c r="A815" s="377" t="s">
        <v>759</v>
      </c>
      <c r="B815" s="378">
        <v>0</v>
      </c>
      <c r="C815" s="381">
        <v>0</v>
      </c>
      <c r="D815" s="380" t="str">
        <f t="shared" si="14"/>
        <v/>
      </c>
    </row>
    <row r="816" s="344" customFormat="1" ht="20.1" customHeight="1" spans="1:4">
      <c r="A816" s="377" t="s">
        <v>760</v>
      </c>
      <c r="B816" s="378">
        <v>0</v>
      </c>
      <c r="C816" s="381">
        <v>0</v>
      </c>
      <c r="D816" s="380" t="str">
        <f t="shared" si="14"/>
        <v/>
      </c>
    </row>
    <row r="817" s="344" customFormat="1" ht="20.1" customHeight="1" spans="1:4">
      <c r="A817" s="377" t="s">
        <v>761</v>
      </c>
      <c r="B817" s="378">
        <v>0</v>
      </c>
      <c r="C817" s="379">
        <v>0</v>
      </c>
      <c r="D817" s="380" t="str">
        <f t="shared" si="14"/>
        <v/>
      </c>
    </row>
    <row r="818" s="344" customFormat="1" ht="20.1" customHeight="1" spans="1:4">
      <c r="A818" s="377" t="s">
        <v>762</v>
      </c>
      <c r="B818" s="378">
        <v>0</v>
      </c>
      <c r="C818" s="381">
        <v>0</v>
      </c>
      <c r="D818" s="380" t="str">
        <f t="shared" si="14"/>
        <v/>
      </c>
    </row>
    <row r="819" s="344" customFormat="1" ht="20.1" customHeight="1" spans="1:4">
      <c r="A819" s="377" t="s">
        <v>763</v>
      </c>
      <c r="B819" s="378">
        <v>0</v>
      </c>
      <c r="C819" s="381">
        <v>0</v>
      </c>
      <c r="D819" s="380" t="str">
        <f t="shared" si="14"/>
        <v/>
      </c>
    </row>
    <row r="820" s="344" customFormat="1" ht="20.1" customHeight="1" spans="1:4">
      <c r="A820" s="377" t="s">
        <v>764</v>
      </c>
      <c r="B820" s="378">
        <v>0</v>
      </c>
      <c r="C820" s="381">
        <v>0</v>
      </c>
      <c r="D820" s="380" t="str">
        <f t="shared" si="14"/>
        <v/>
      </c>
    </row>
    <row r="821" s="344" customFormat="1" ht="20.1" customHeight="1" spans="1:4">
      <c r="A821" s="377" t="s">
        <v>765</v>
      </c>
      <c r="B821" s="378">
        <v>0</v>
      </c>
      <c r="C821" s="381">
        <v>0</v>
      </c>
      <c r="D821" s="380" t="str">
        <f t="shared" si="14"/>
        <v/>
      </c>
    </row>
    <row r="822" s="344" customFormat="1" ht="20.1" customHeight="1" spans="1:4">
      <c r="A822" s="377" t="s">
        <v>766</v>
      </c>
      <c r="B822" s="378">
        <v>0</v>
      </c>
      <c r="C822" s="381">
        <v>0</v>
      </c>
      <c r="D822" s="380" t="str">
        <f t="shared" si="14"/>
        <v/>
      </c>
    </row>
    <row r="823" s="344" customFormat="1" ht="20.1" customHeight="1" spans="1:4">
      <c r="A823" s="377" t="s">
        <v>767</v>
      </c>
      <c r="B823" s="378">
        <v>0</v>
      </c>
      <c r="C823" s="379">
        <v>0</v>
      </c>
      <c r="D823" s="380" t="str">
        <f t="shared" si="14"/>
        <v/>
      </c>
    </row>
    <row r="824" s="344" customFormat="1" ht="20.1" customHeight="1" spans="1:4">
      <c r="A824" s="377" t="s">
        <v>768</v>
      </c>
      <c r="B824" s="378">
        <v>0</v>
      </c>
      <c r="C824" s="381">
        <v>0</v>
      </c>
      <c r="D824" s="380" t="str">
        <f t="shared" si="14"/>
        <v/>
      </c>
    </row>
    <row r="825" s="344" customFormat="1" ht="20.1" customHeight="1" spans="1:4">
      <c r="A825" s="377" t="s">
        <v>769</v>
      </c>
      <c r="B825" s="378">
        <v>0</v>
      </c>
      <c r="C825" s="381">
        <v>0</v>
      </c>
      <c r="D825" s="380" t="str">
        <f t="shared" si="14"/>
        <v/>
      </c>
    </row>
    <row r="826" s="344" customFormat="1" ht="20.1" customHeight="1" spans="1:4">
      <c r="A826" s="377" t="s">
        <v>770</v>
      </c>
      <c r="B826" s="378">
        <v>0</v>
      </c>
      <c r="C826" s="379">
        <v>0</v>
      </c>
      <c r="D826" s="380" t="str">
        <f t="shared" si="14"/>
        <v/>
      </c>
    </row>
    <row r="827" s="344" customFormat="1" ht="20.1" customHeight="1" spans="1:4">
      <c r="A827" s="377" t="s">
        <v>771</v>
      </c>
      <c r="B827" s="378">
        <v>36</v>
      </c>
      <c r="C827" s="381">
        <v>0</v>
      </c>
      <c r="D827" s="380">
        <f t="shared" si="14"/>
        <v>-100</v>
      </c>
    </row>
    <row r="828" s="344" customFormat="1" ht="20.1" customHeight="1" spans="1:4">
      <c r="A828" s="377" t="s">
        <v>772</v>
      </c>
      <c r="B828" s="378">
        <v>36</v>
      </c>
      <c r="C828" s="381">
        <v>0</v>
      </c>
      <c r="D828" s="380">
        <f t="shared" si="14"/>
        <v>-100</v>
      </c>
    </row>
    <row r="829" s="344" customFormat="1" ht="20.1" customHeight="1" spans="1:4">
      <c r="A829" s="377" t="s">
        <v>773</v>
      </c>
      <c r="B829" s="378">
        <v>0</v>
      </c>
      <c r="C829" s="381">
        <v>0</v>
      </c>
      <c r="D829" s="380" t="str">
        <f t="shared" si="14"/>
        <v/>
      </c>
    </row>
    <row r="830" s="344" customFormat="1" ht="20.1" customHeight="1" spans="1:4">
      <c r="A830" s="377" t="s">
        <v>774</v>
      </c>
      <c r="B830" s="378">
        <v>0</v>
      </c>
      <c r="C830" s="381">
        <v>0</v>
      </c>
      <c r="D830" s="380" t="str">
        <f t="shared" si="14"/>
        <v/>
      </c>
    </row>
    <row r="831" s="344" customFormat="1" ht="20.1" customHeight="1" spans="1:4">
      <c r="A831" s="377" t="s">
        <v>775</v>
      </c>
      <c r="B831" s="378">
        <v>0</v>
      </c>
      <c r="C831" s="379">
        <v>0</v>
      </c>
      <c r="D831" s="380" t="str">
        <f t="shared" si="14"/>
        <v/>
      </c>
    </row>
    <row r="832" s="344" customFormat="1" ht="20.1" customHeight="1" spans="1:4">
      <c r="A832" s="377" t="s">
        <v>776</v>
      </c>
      <c r="B832" s="378">
        <v>0</v>
      </c>
      <c r="C832" s="381">
        <v>0</v>
      </c>
      <c r="D832" s="380" t="str">
        <f t="shared" si="14"/>
        <v/>
      </c>
    </row>
    <row r="833" s="344" customFormat="1" ht="20.1" customHeight="1" spans="1:4">
      <c r="A833" s="377" t="s">
        <v>777</v>
      </c>
      <c r="B833" s="378">
        <v>0</v>
      </c>
      <c r="C833" s="381">
        <v>0</v>
      </c>
      <c r="D833" s="380" t="str">
        <f t="shared" si="14"/>
        <v/>
      </c>
    </row>
    <row r="834" s="344" customFormat="1" ht="20.1" customHeight="1" spans="1:4">
      <c r="A834" s="377" t="s">
        <v>778</v>
      </c>
      <c r="B834" s="378">
        <v>0</v>
      </c>
      <c r="C834" s="381">
        <v>0</v>
      </c>
      <c r="D834" s="380" t="str">
        <f t="shared" si="14"/>
        <v/>
      </c>
    </row>
    <row r="835" s="344" customFormat="1" ht="20.1" customHeight="1" spans="1:4">
      <c r="A835" s="377" t="s">
        <v>779</v>
      </c>
      <c r="B835" s="378">
        <v>0</v>
      </c>
      <c r="C835" s="381">
        <v>0</v>
      </c>
      <c r="D835" s="380" t="str">
        <f t="shared" si="14"/>
        <v/>
      </c>
    </row>
    <row r="836" s="344" customFormat="1" ht="20.1" customHeight="1" spans="1:4">
      <c r="A836" s="377" t="s">
        <v>780</v>
      </c>
      <c r="B836" s="378">
        <v>0</v>
      </c>
      <c r="C836" s="381">
        <v>0</v>
      </c>
      <c r="D836" s="380" t="str">
        <f t="shared" si="14"/>
        <v/>
      </c>
    </row>
    <row r="837" s="344" customFormat="1" ht="20.1" customHeight="1" spans="1:4">
      <c r="A837" s="377" t="s">
        <v>781</v>
      </c>
      <c r="B837" s="378">
        <v>511</v>
      </c>
      <c r="C837" s="381">
        <v>157</v>
      </c>
      <c r="D837" s="380">
        <f t="shared" si="14"/>
        <v>-69.2759295499022</v>
      </c>
    </row>
    <row r="838" s="344" customFormat="1" ht="20.1" customHeight="1" spans="1:4">
      <c r="A838" s="377" t="s">
        <v>169</v>
      </c>
      <c r="B838" s="378">
        <v>0</v>
      </c>
      <c r="C838" s="381">
        <v>0</v>
      </c>
      <c r="D838" s="380" t="str">
        <f t="shared" si="14"/>
        <v/>
      </c>
    </row>
    <row r="839" s="344" customFormat="1" ht="20.1" customHeight="1" spans="1:4">
      <c r="A839" s="377" t="s">
        <v>170</v>
      </c>
      <c r="B839" s="378">
        <v>0</v>
      </c>
      <c r="C839" s="379">
        <v>0</v>
      </c>
      <c r="D839" s="380" t="str">
        <f t="shared" si="14"/>
        <v/>
      </c>
    </row>
    <row r="840" s="344" customFormat="1" ht="20.1" customHeight="1" spans="1:4">
      <c r="A840" s="377" t="s">
        <v>171</v>
      </c>
      <c r="B840" s="378">
        <v>0</v>
      </c>
      <c r="C840" s="381">
        <v>0</v>
      </c>
      <c r="D840" s="380" t="str">
        <f t="shared" si="14"/>
        <v/>
      </c>
    </row>
    <row r="841" s="344" customFormat="1" ht="20.1" customHeight="1" spans="1:4">
      <c r="A841" s="377" t="s">
        <v>782</v>
      </c>
      <c r="B841" s="378">
        <v>0</v>
      </c>
      <c r="C841" s="381">
        <v>0</v>
      </c>
      <c r="D841" s="380" t="str">
        <f t="shared" si="14"/>
        <v/>
      </c>
    </row>
    <row r="842" s="344" customFormat="1" ht="20.1" customHeight="1" spans="1:4">
      <c r="A842" s="377" t="s">
        <v>783</v>
      </c>
      <c r="B842" s="378">
        <v>266</v>
      </c>
      <c r="C842" s="381">
        <v>157</v>
      </c>
      <c r="D842" s="380">
        <f t="shared" si="14"/>
        <v>-40.9774436090226</v>
      </c>
    </row>
    <row r="843" s="344" customFormat="1" ht="20.1" customHeight="1" spans="1:4">
      <c r="A843" s="377" t="s">
        <v>784</v>
      </c>
      <c r="B843" s="378">
        <v>245</v>
      </c>
      <c r="C843" s="381">
        <v>0</v>
      </c>
      <c r="D843" s="380">
        <f t="shared" si="14"/>
        <v>-100</v>
      </c>
    </row>
    <row r="844" s="344" customFormat="1" ht="20.1" customHeight="1" spans="1:4">
      <c r="A844" s="377" t="s">
        <v>210</v>
      </c>
      <c r="B844" s="378">
        <v>0</v>
      </c>
      <c r="C844" s="381">
        <v>0</v>
      </c>
      <c r="D844" s="380" t="str">
        <f t="shared" si="14"/>
        <v/>
      </c>
    </row>
    <row r="845" s="344" customFormat="1" ht="20.1" customHeight="1" spans="1:4">
      <c r="A845" s="377" t="s">
        <v>785</v>
      </c>
      <c r="B845" s="378">
        <v>0</v>
      </c>
      <c r="C845" s="381">
        <v>0</v>
      </c>
      <c r="D845" s="380" t="str">
        <f t="shared" si="14"/>
        <v/>
      </c>
    </row>
    <row r="846" s="344" customFormat="1" ht="20.1" customHeight="1" spans="1:4">
      <c r="A846" s="377" t="s">
        <v>178</v>
      </c>
      <c r="B846" s="378">
        <v>0</v>
      </c>
      <c r="C846" s="381">
        <v>0</v>
      </c>
      <c r="D846" s="380" t="str">
        <f t="shared" si="14"/>
        <v/>
      </c>
    </row>
    <row r="847" s="344" customFormat="1" ht="20.1" customHeight="1" spans="1:4">
      <c r="A847" s="377" t="s">
        <v>786</v>
      </c>
      <c r="B847" s="378">
        <v>0</v>
      </c>
      <c r="C847" s="381">
        <v>0</v>
      </c>
      <c r="D847" s="380" t="str">
        <f t="shared" si="14"/>
        <v/>
      </c>
    </row>
    <row r="848" s="344" customFormat="1" ht="20.1" customHeight="1" spans="1:4">
      <c r="A848" s="377" t="s">
        <v>787</v>
      </c>
      <c r="B848" s="378">
        <v>5</v>
      </c>
      <c r="C848" s="381">
        <v>10</v>
      </c>
      <c r="D848" s="380">
        <f t="shared" si="14"/>
        <v>100</v>
      </c>
    </row>
    <row r="849" s="344" customFormat="1" ht="20.1" customHeight="1" spans="1:4">
      <c r="A849" s="377" t="s">
        <v>788</v>
      </c>
      <c r="B849" s="378">
        <v>5</v>
      </c>
      <c r="C849" s="381">
        <v>10</v>
      </c>
      <c r="D849" s="380">
        <f t="shared" si="14"/>
        <v>100</v>
      </c>
    </row>
    <row r="850" s="344" customFormat="1" ht="20.1" customHeight="1" spans="1:4">
      <c r="A850" s="377" t="s">
        <v>789</v>
      </c>
      <c r="B850" s="378">
        <v>89364</v>
      </c>
      <c r="C850" s="379">
        <v>33457</v>
      </c>
      <c r="D850" s="380">
        <f t="shared" si="14"/>
        <v>-62.5609865270131</v>
      </c>
    </row>
    <row r="851" s="344" customFormat="1" ht="20.1" customHeight="1" spans="1:4">
      <c r="A851" s="377" t="s">
        <v>790</v>
      </c>
      <c r="B851" s="378">
        <v>5904</v>
      </c>
      <c r="C851" s="381">
        <v>3232</v>
      </c>
      <c r="D851" s="380">
        <f t="shared" si="14"/>
        <v>-45.2574525745258</v>
      </c>
    </row>
    <row r="852" s="344" customFormat="1" ht="20.1" customHeight="1" spans="1:4">
      <c r="A852" s="377" t="s">
        <v>169</v>
      </c>
      <c r="B852" s="378">
        <v>1318</v>
      </c>
      <c r="C852" s="379">
        <v>1593</v>
      </c>
      <c r="D852" s="380">
        <f t="shared" si="14"/>
        <v>20.8649468892261</v>
      </c>
    </row>
    <row r="853" s="344" customFormat="1" ht="20.1" customHeight="1" spans="1:4">
      <c r="A853" s="377" t="s">
        <v>170</v>
      </c>
      <c r="B853" s="378">
        <v>697</v>
      </c>
      <c r="C853" s="379">
        <v>81</v>
      </c>
      <c r="D853" s="380">
        <f t="shared" si="14"/>
        <v>-88.3787661406026</v>
      </c>
    </row>
    <row r="854" s="344" customFormat="1" ht="20.1" customHeight="1" spans="1:4">
      <c r="A854" s="377" t="s">
        <v>171</v>
      </c>
      <c r="B854" s="378">
        <v>0</v>
      </c>
      <c r="C854" s="381">
        <v>0</v>
      </c>
      <c r="D854" s="380" t="str">
        <f t="shared" si="14"/>
        <v/>
      </c>
    </row>
    <row r="855" s="344" customFormat="1" ht="20.1" customHeight="1" spans="1:4">
      <c r="A855" s="377" t="s">
        <v>791</v>
      </c>
      <c r="B855" s="378">
        <v>1911</v>
      </c>
      <c r="C855" s="381">
        <v>1300</v>
      </c>
      <c r="D855" s="380">
        <f t="shared" si="14"/>
        <v>-31.9727891156463</v>
      </c>
    </row>
    <row r="856" s="344" customFormat="1" ht="20.1" customHeight="1" spans="1:4">
      <c r="A856" s="377" t="s">
        <v>792</v>
      </c>
      <c r="B856" s="378">
        <v>65</v>
      </c>
      <c r="C856" s="381">
        <v>0</v>
      </c>
      <c r="D856" s="380">
        <f t="shared" si="14"/>
        <v>-100</v>
      </c>
    </row>
    <row r="857" s="344" customFormat="1" ht="20.1" customHeight="1" spans="1:4">
      <c r="A857" s="377" t="s">
        <v>793</v>
      </c>
      <c r="B857" s="378">
        <v>0</v>
      </c>
      <c r="C857" s="381">
        <v>0</v>
      </c>
      <c r="D857" s="380" t="str">
        <f t="shared" si="14"/>
        <v/>
      </c>
    </row>
    <row r="858" s="344" customFormat="1" ht="20.1" customHeight="1" spans="1:4">
      <c r="A858" s="377" t="s">
        <v>794</v>
      </c>
      <c r="B858" s="378">
        <v>0</v>
      </c>
      <c r="C858" s="381">
        <v>0</v>
      </c>
      <c r="D858" s="380" t="str">
        <f t="shared" si="14"/>
        <v/>
      </c>
    </row>
    <row r="859" s="344" customFormat="1" ht="20.1" customHeight="1" spans="1:4">
      <c r="A859" s="377" t="s">
        <v>795</v>
      </c>
      <c r="B859" s="378">
        <v>154</v>
      </c>
      <c r="C859" s="381">
        <v>60</v>
      </c>
      <c r="D859" s="380">
        <f t="shared" si="14"/>
        <v>-61.038961038961</v>
      </c>
    </row>
    <row r="860" s="344" customFormat="1" ht="20.1" customHeight="1" spans="1:4">
      <c r="A860" s="377" t="s">
        <v>796</v>
      </c>
      <c r="B860" s="378">
        <v>0</v>
      </c>
      <c r="C860" s="381">
        <v>0</v>
      </c>
      <c r="D860" s="380" t="str">
        <f t="shared" si="14"/>
        <v/>
      </c>
    </row>
    <row r="861" s="344" customFormat="1" ht="20.1" customHeight="1" spans="1:4">
      <c r="A861" s="377" t="s">
        <v>797</v>
      </c>
      <c r="B861" s="378">
        <v>1759</v>
      </c>
      <c r="C861" s="381">
        <v>198</v>
      </c>
      <c r="D861" s="380">
        <f t="shared" si="14"/>
        <v>-88.7436043206367</v>
      </c>
    </row>
    <row r="862" s="344" customFormat="1" ht="20.1" customHeight="1" spans="1:4">
      <c r="A862" s="377" t="s">
        <v>798</v>
      </c>
      <c r="B862" s="378">
        <v>438</v>
      </c>
      <c r="C862" s="381">
        <v>1102</v>
      </c>
      <c r="D862" s="380">
        <f t="shared" ref="D862:D925" si="15">IFERROR((C862/B862-1)*100,"")</f>
        <v>151.598173515982</v>
      </c>
    </row>
    <row r="863" s="344" customFormat="1" ht="20.1" customHeight="1" spans="1:4">
      <c r="A863" s="377" t="s">
        <v>799</v>
      </c>
      <c r="B863" s="378">
        <v>438</v>
      </c>
      <c r="C863" s="381">
        <v>1102</v>
      </c>
      <c r="D863" s="380">
        <f t="shared" si="15"/>
        <v>151.598173515982</v>
      </c>
    </row>
    <row r="864" s="344" customFormat="1" ht="20.1" customHeight="1" spans="1:4">
      <c r="A864" s="377" t="s">
        <v>800</v>
      </c>
      <c r="B864" s="378">
        <v>79629</v>
      </c>
      <c r="C864" s="381">
        <v>26138</v>
      </c>
      <c r="D864" s="380">
        <f t="shared" si="15"/>
        <v>-67.1752753393864</v>
      </c>
    </row>
    <row r="865" s="344" customFormat="1" ht="20.1" customHeight="1" spans="1:4">
      <c r="A865" s="377" t="s">
        <v>801</v>
      </c>
      <c r="B865" s="378">
        <v>79312</v>
      </c>
      <c r="C865" s="379">
        <v>26104</v>
      </c>
      <c r="D865" s="380">
        <f t="shared" si="15"/>
        <v>-67.0869477506556</v>
      </c>
    </row>
    <row r="866" s="344" customFormat="1" ht="20.1" customHeight="1" spans="1:4">
      <c r="A866" s="377" t="s">
        <v>802</v>
      </c>
      <c r="B866" s="378">
        <v>317</v>
      </c>
      <c r="C866" s="381">
        <v>34</v>
      </c>
      <c r="D866" s="380">
        <f t="shared" si="15"/>
        <v>-89.2744479495268</v>
      </c>
    </row>
    <row r="867" s="344" customFormat="1" ht="20.1" customHeight="1" spans="1:4">
      <c r="A867" s="377" t="s">
        <v>803</v>
      </c>
      <c r="B867" s="378">
        <v>2435</v>
      </c>
      <c r="C867" s="381">
        <v>2010</v>
      </c>
      <c r="D867" s="380">
        <f t="shared" si="15"/>
        <v>-17.4537987679671</v>
      </c>
    </row>
    <row r="868" s="344" customFormat="1" ht="20.1" customHeight="1" spans="1:4">
      <c r="A868" s="377" t="s">
        <v>804</v>
      </c>
      <c r="B868" s="378">
        <v>2435</v>
      </c>
      <c r="C868" s="381">
        <v>2010</v>
      </c>
      <c r="D868" s="380">
        <f t="shared" si="15"/>
        <v>-17.4537987679671</v>
      </c>
    </row>
    <row r="869" s="344" customFormat="1" ht="20.1" customHeight="1" spans="1:4">
      <c r="A869" s="377" t="s">
        <v>805</v>
      </c>
      <c r="B869" s="378">
        <v>937</v>
      </c>
      <c r="C869" s="381">
        <v>971</v>
      </c>
      <c r="D869" s="380">
        <f t="shared" si="15"/>
        <v>3.62860192102454</v>
      </c>
    </row>
    <row r="870" s="344" customFormat="1" ht="20.1" customHeight="1" spans="1:4">
      <c r="A870" s="377" t="s">
        <v>806</v>
      </c>
      <c r="B870" s="378">
        <v>937</v>
      </c>
      <c r="C870" s="379">
        <v>971</v>
      </c>
      <c r="D870" s="380">
        <f t="shared" si="15"/>
        <v>3.62860192102454</v>
      </c>
    </row>
    <row r="871" s="344" customFormat="1" ht="20.1" customHeight="1" spans="1:4">
      <c r="A871" s="377" t="s">
        <v>807</v>
      </c>
      <c r="B871" s="378">
        <v>21</v>
      </c>
      <c r="C871" s="381">
        <v>4</v>
      </c>
      <c r="D871" s="380">
        <f t="shared" si="15"/>
        <v>-80.9523809523809</v>
      </c>
    </row>
    <row r="872" s="344" customFormat="1" ht="20.1" customHeight="1" spans="1:4">
      <c r="A872" s="377" t="s">
        <v>808</v>
      </c>
      <c r="B872" s="378">
        <v>21</v>
      </c>
      <c r="C872" s="379">
        <v>4</v>
      </c>
      <c r="D872" s="380">
        <f t="shared" si="15"/>
        <v>-80.9523809523809</v>
      </c>
    </row>
    <row r="873" s="344" customFormat="1" ht="20.1" customHeight="1" spans="1:4">
      <c r="A873" s="377" t="s">
        <v>809</v>
      </c>
      <c r="B873" s="378">
        <v>49471</v>
      </c>
      <c r="C873" s="379">
        <v>41699</v>
      </c>
      <c r="D873" s="380">
        <f t="shared" si="15"/>
        <v>-15.7102140648056</v>
      </c>
    </row>
    <row r="874" s="344" customFormat="1" ht="20.1" customHeight="1" spans="1:4">
      <c r="A874" s="377" t="s">
        <v>810</v>
      </c>
      <c r="B874" s="378">
        <v>14388</v>
      </c>
      <c r="C874" s="381">
        <v>6443</v>
      </c>
      <c r="D874" s="380">
        <f t="shared" si="15"/>
        <v>-55.2196274673339</v>
      </c>
    </row>
    <row r="875" s="344" customFormat="1" ht="20.1" customHeight="1" spans="1:4">
      <c r="A875" s="377" t="s">
        <v>169</v>
      </c>
      <c r="B875" s="378">
        <v>490</v>
      </c>
      <c r="C875" s="381">
        <v>497</v>
      </c>
      <c r="D875" s="380">
        <f t="shared" si="15"/>
        <v>1.42857142857142</v>
      </c>
    </row>
    <row r="876" s="344" customFormat="1" ht="20.1" customHeight="1" spans="1:4">
      <c r="A876" s="377" t="s">
        <v>170</v>
      </c>
      <c r="B876" s="378">
        <v>112</v>
      </c>
      <c r="C876" s="381">
        <v>45</v>
      </c>
      <c r="D876" s="380">
        <f t="shared" si="15"/>
        <v>-59.8214285714286</v>
      </c>
    </row>
    <row r="877" s="344" customFormat="1" ht="20.1" customHeight="1" spans="1:4">
      <c r="A877" s="377" t="s">
        <v>171</v>
      </c>
      <c r="B877" s="378">
        <v>0</v>
      </c>
      <c r="C877" s="381">
        <v>0</v>
      </c>
      <c r="D877" s="380" t="str">
        <f t="shared" si="15"/>
        <v/>
      </c>
    </row>
    <row r="878" s="344" customFormat="1" ht="20.1" customHeight="1" spans="1:4">
      <c r="A878" s="377" t="s">
        <v>178</v>
      </c>
      <c r="B878" s="378">
        <v>3712</v>
      </c>
      <c r="C878" s="381">
        <v>2262</v>
      </c>
      <c r="D878" s="380">
        <f t="shared" si="15"/>
        <v>-39.0625</v>
      </c>
    </row>
    <row r="879" s="344" customFormat="1" ht="20.1" customHeight="1" spans="1:4">
      <c r="A879" s="377" t="s">
        <v>811</v>
      </c>
      <c r="B879" s="378">
        <v>368</v>
      </c>
      <c r="C879" s="381">
        <v>0</v>
      </c>
      <c r="D879" s="380">
        <f t="shared" si="15"/>
        <v>-100</v>
      </c>
    </row>
    <row r="880" s="344" customFormat="1" ht="20.1" customHeight="1" spans="1:4">
      <c r="A880" s="377" t="s">
        <v>812</v>
      </c>
      <c r="B880" s="378">
        <v>241</v>
      </c>
      <c r="C880" s="381">
        <v>93</v>
      </c>
      <c r="D880" s="380">
        <f t="shared" si="15"/>
        <v>-61.4107883817427</v>
      </c>
    </row>
    <row r="881" s="344" customFormat="1" ht="20.1" customHeight="1" spans="1:4">
      <c r="A881" s="377" t="s">
        <v>813</v>
      </c>
      <c r="B881" s="378">
        <v>403</v>
      </c>
      <c r="C881" s="381">
        <v>379</v>
      </c>
      <c r="D881" s="380">
        <f t="shared" si="15"/>
        <v>-5.95533498759305</v>
      </c>
    </row>
    <row r="882" s="344" customFormat="1" ht="20.1" customHeight="1" spans="1:4">
      <c r="A882" s="377" t="s">
        <v>814</v>
      </c>
      <c r="B882" s="378">
        <v>87</v>
      </c>
      <c r="C882" s="381">
        <v>0</v>
      </c>
      <c r="D882" s="380">
        <f t="shared" si="15"/>
        <v>-100</v>
      </c>
    </row>
    <row r="883" s="344" customFormat="1" ht="20.1" customHeight="1" spans="1:4">
      <c r="A883" s="377" t="s">
        <v>815</v>
      </c>
      <c r="B883" s="378">
        <v>0</v>
      </c>
      <c r="C883" s="381">
        <v>0</v>
      </c>
      <c r="D883" s="380" t="str">
        <f t="shared" si="15"/>
        <v/>
      </c>
    </row>
    <row r="884" s="344" customFormat="1" ht="20.1" customHeight="1" spans="1:4">
      <c r="A884" s="377" t="s">
        <v>816</v>
      </c>
      <c r="B884" s="378">
        <v>0</v>
      </c>
      <c r="C884" s="381">
        <v>3</v>
      </c>
      <c r="D884" s="380" t="str">
        <f t="shared" si="15"/>
        <v/>
      </c>
    </row>
    <row r="885" s="344" customFormat="1" ht="20.1" customHeight="1" spans="1:4">
      <c r="A885" s="377" t="s">
        <v>817</v>
      </c>
      <c r="B885" s="378">
        <v>8</v>
      </c>
      <c r="C885" s="381">
        <v>0</v>
      </c>
      <c r="D885" s="380">
        <f t="shared" si="15"/>
        <v>-100</v>
      </c>
    </row>
    <row r="886" s="344" customFormat="1" ht="20.1" customHeight="1" spans="1:4">
      <c r="A886" s="377" t="s">
        <v>818</v>
      </c>
      <c r="B886" s="378">
        <v>0</v>
      </c>
      <c r="C886" s="381">
        <v>0</v>
      </c>
      <c r="D886" s="380" t="str">
        <f t="shared" si="15"/>
        <v/>
      </c>
    </row>
    <row r="887" s="344" customFormat="1" ht="20.1" customHeight="1" spans="1:4">
      <c r="A887" s="377" t="s">
        <v>819</v>
      </c>
      <c r="B887" s="378">
        <v>30</v>
      </c>
      <c r="C887" s="381">
        <v>0</v>
      </c>
      <c r="D887" s="380">
        <f t="shared" si="15"/>
        <v>-100</v>
      </c>
    </row>
    <row r="888" s="344" customFormat="1" ht="20.1" customHeight="1" spans="1:4">
      <c r="A888" s="377" t="s">
        <v>820</v>
      </c>
      <c r="B888" s="378">
        <v>36</v>
      </c>
      <c r="C888" s="381">
        <v>525</v>
      </c>
      <c r="D888" s="380">
        <f t="shared" si="15"/>
        <v>1358.33333333333</v>
      </c>
    </row>
    <row r="889" s="344" customFormat="1" ht="20.1" customHeight="1" spans="1:4">
      <c r="A889" s="377" t="s">
        <v>821</v>
      </c>
      <c r="B889" s="378">
        <v>0</v>
      </c>
      <c r="C889" s="381">
        <v>0</v>
      </c>
      <c r="D889" s="380" t="str">
        <f t="shared" si="15"/>
        <v/>
      </c>
    </row>
    <row r="890" s="344" customFormat="1" ht="20.1" customHeight="1" spans="1:4">
      <c r="A890" s="377" t="s">
        <v>822</v>
      </c>
      <c r="B890" s="378">
        <v>2555</v>
      </c>
      <c r="C890" s="381">
        <v>1915</v>
      </c>
      <c r="D890" s="380">
        <f t="shared" si="15"/>
        <v>-25.0489236790607</v>
      </c>
    </row>
    <row r="891" s="344" customFormat="1" ht="20.1" customHeight="1" spans="1:4">
      <c r="A891" s="377" t="s">
        <v>823</v>
      </c>
      <c r="B891" s="378">
        <v>10</v>
      </c>
      <c r="C891" s="381">
        <v>0</v>
      </c>
      <c r="D891" s="380">
        <f t="shared" si="15"/>
        <v>-100</v>
      </c>
    </row>
    <row r="892" s="344" customFormat="1" ht="20.1" customHeight="1" spans="1:4">
      <c r="A892" s="377" t="s">
        <v>824</v>
      </c>
      <c r="B892" s="378">
        <v>0</v>
      </c>
      <c r="C892" s="381">
        <v>0</v>
      </c>
      <c r="D892" s="380" t="str">
        <f t="shared" si="15"/>
        <v/>
      </c>
    </row>
    <row r="893" s="344" customFormat="1" ht="20.1" customHeight="1" spans="1:4">
      <c r="A893" s="377" t="s">
        <v>825</v>
      </c>
      <c r="B893" s="378">
        <v>1351</v>
      </c>
      <c r="C893" s="381">
        <v>259</v>
      </c>
      <c r="D893" s="380">
        <f t="shared" si="15"/>
        <v>-80.8290155440415</v>
      </c>
    </row>
    <row r="894" s="344" customFormat="1" ht="20.1" customHeight="1" spans="1:4">
      <c r="A894" s="377" t="s">
        <v>826</v>
      </c>
      <c r="B894" s="378">
        <v>296</v>
      </c>
      <c r="C894" s="381">
        <v>452</v>
      </c>
      <c r="D894" s="380">
        <f t="shared" si="15"/>
        <v>52.7027027027027</v>
      </c>
    </row>
    <row r="895" s="344" customFormat="1" ht="20.1" customHeight="1" spans="1:4">
      <c r="A895" s="377" t="s">
        <v>827</v>
      </c>
      <c r="B895" s="378">
        <v>3582</v>
      </c>
      <c r="C895" s="381">
        <v>0</v>
      </c>
      <c r="D895" s="380">
        <f t="shared" si="15"/>
        <v>-100</v>
      </c>
    </row>
    <row r="896" s="344" customFormat="1" ht="20.1" customHeight="1" spans="1:4">
      <c r="A896" s="377" t="s">
        <v>828</v>
      </c>
      <c r="B896" s="378">
        <v>4</v>
      </c>
      <c r="C896" s="381">
        <v>5</v>
      </c>
      <c r="D896" s="380">
        <f t="shared" si="15"/>
        <v>25</v>
      </c>
    </row>
    <row r="897" s="344" customFormat="1" ht="20.1" customHeight="1" spans="1:4">
      <c r="A897" s="377" t="s">
        <v>829</v>
      </c>
      <c r="B897" s="378">
        <v>0</v>
      </c>
      <c r="C897" s="381">
        <v>0</v>
      </c>
      <c r="D897" s="380" t="str">
        <f t="shared" si="15"/>
        <v/>
      </c>
    </row>
    <row r="898" s="344" customFormat="1" ht="20.1" customHeight="1" spans="1:4">
      <c r="A898" s="377" t="s">
        <v>830</v>
      </c>
      <c r="B898" s="378">
        <v>228</v>
      </c>
      <c r="C898" s="381">
        <v>0</v>
      </c>
      <c r="D898" s="380">
        <f t="shared" si="15"/>
        <v>-100</v>
      </c>
    </row>
    <row r="899" s="344" customFormat="1" ht="20.1" customHeight="1" spans="1:4">
      <c r="A899" s="377" t="s">
        <v>831</v>
      </c>
      <c r="B899" s="378">
        <v>875</v>
      </c>
      <c r="C899" s="379">
        <v>8</v>
      </c>
      <c r="D899" s="380">
        <f t="shared" si="15"/>
        <v>-99.0857142857143</v>
      </c>
    </row>
    <row r="900" s="344" customFormat="1" ht="20.1" customHeight="1" spans="1:4">
      <c r="A900" s="377" t="s">
        <v>832</v>
      </c>
      <c r="B900" s="378">
        <v>9806</v>
      </c>
      <c r="C900" s="381">
        <v>8759</v>
      </c>
      <c r="D900" s="380">
        <f t="shared" si="15"/>
        <v>-10.6771364470732</v>
      </c>
    </row>
    <row r="901" s="344" customFormat="1" ht="20.1" customHeight="1" spans="1:4">
      <c r="A901" s="377" t="s">
        <v>169</v>
      </c>
      <c r="B901" s="378">
        <v>5064</v>
      </c>
      <c r="C901" s="381">
        <v>5245</v>
      </c>
      <c r="D901" s="380">
        <f t="shared" si="15"/>
        <v>3.5742496050553</v>
      </c>
    </row>
    <row r="902" s="344" customFormat="1" ht="20.1" customHeight="1" spans="1:4">
      <c r="A902" s="377" t="s">
        <v>170</v>
      </c>
      <c r="B902" s="378">
        <v>7</v>
      </c>
      <c r="C902" s="381">
        <v>66</v>
      </c>
      <c r="D902" s="380">
        <f t="shared" si="15"/>
        <v>842.857142857143</v>
      </c>
    </row>
    <row r="903" s="344" customFormat="1" ht="20.1" customHeight="1" spans="1:4">
      <c r="A903" s="377" t="s">
        <v>171</v>
      </c>
      <c r="B903" s="378">
        <v>0</v>
      </c>
      <c r="C903" s="381">
        <v>0</v>
      </c>
      <c r="D903" s="380" t="str">
        <f t="shared" si="15"/>
        <v/>
      </c>
    </row>
    <row r="904" s="344" customFormat="1" ht="20.1" customHeight="1" spans="1:4">
      <c r="A904" s="377" t="s">
        <v>833</v>
      </c>
      <c r="B904" s="378">
        <v>324</v>
      </c>
      <c r="C904" s="381">
        <v>334</v>
      </c>
      <c r="D904" s="380">
        <f t="shared" si="15"/>
        <v>3.08641975308641</v>
      </c>
    </row>
    <row r="905" s="344" customFormat="1" ht="20.1" customHeight="1" spans="1:4">
      <c r="A905" s="377" t="s">
        <v>834</v>
      </c>
      <c r="B905" s="378">
        <v>352</v>
      </c>
      <c r="C905" s="381">
        <v>29</v>
      </c>
      <c r="D905" s="380">
        <f t="shared" si="15"/>
        <v>-91.7613636363636</v>
      </c>
    </row>
    <row r="906" s="344" customFormat="1" ht="20.1" customHeight="1" spans="1:4">
      <c r="A906" s="377" t="s">
        <v>835</v>
      </c>
      <c r="B906" s="378">
        <v>0</v>
      </c>
      <c r="C906" s="381">
        <v>0</v>
      </c>
      <c r="D906" s="380" t="str">
        <f t="shared" si="15"/>
        <v/>
      </c>
    </row>
    <row r="907" s="344" customFormat="1" ht="20.1" customHeight="1" spans="1:4">
      <c r="A907" s="377" t="s">
        <v>836</v>
      </c>
      <c r="B907" s="378">
        <v>156</v>
      </c>
      <c r="C907" s="381">
        <v>190</v>
      </c>
      <c r="D907" s="380">
        <f t="shared" si="15"/>
        <v>21.7948717948718</v>
      </c>
    </row>
    <row r="908" s="344" customFormat="1" ht="20.1" customHeight="1" spans="1:4">
      <c r="A908" s="377" t="s">
        <v>837</v>
      </c>
      <c r="B908" s="378">
        <v>507</v>
      </c>
      <c r="C908" s="381">
        <v>669</v>
      </c>
      <c r="D908" s="380">
        <f t="shared" si="15"/>
        <v>31.9526627218935</v>
      </c>
    </row>
    <row r="909" s="344" customFormat="1" ht="20.1" customHeight="1" spans="1:4">
      <c r="A909" s="377" t="s">
        <v>838</v>
      </c>
      <c r="B909" s="378">
        <v>2</v>
      </c>
      <c r="C909" s="381">
        <v>0</v>
      </c>
      <c r="D909" s="380">
        <f t="shared" si="15"/>
        <v>-100</v>
      </c>
    </row>
    <row r="910" s="344" customFormat="1" ht="20.1" customHeight="1" spans="1:4">
      <c r="A910" s="377" t="s">
        <v>839</v>
      </c>
      <c r="B910" s="378">
        <v>168</v>
      </c>
      <c r="C910" s="381">
        <v>0</v>
      </c>
      <c r="D910" s="380">
        <f t="shared" si="15"/>
        <v>-100</v>
      </c>
    </row>
    <row r="911" s="344" customFormat="1" ht="20.1" customHeight="1" spans="1:4">
      <c r="A911" s="377" t="s">
        <v>840</v>
      </c>
      <c r="B911" s="378">
        <v>6</v>
      </c>
      <c r="C911" s="381">
        <v>10</v>
      </c>
      <c r="D911" s="380">
        <f t="shared" si="15"/>
        <v>66.6666666666667</v>
      </c>
    </row>
    <row r="912" s="344" customFormat="1" ht="20.1" customHeight="1" spans="1:4">
      <c r="A912" s="377" t="s">
        <v>841</v>
      </c>
      <c r="B912" s="378">
        <v>0</v>
      </c>
      <c r="C912" s="381">
        <v>0</v>
      </c>
      <c r="D912" s="380" t="str">
        <f t="shared" si="15"/>
        <v/>
      </c>
    </row>
    <row r="913" s="344" customFormat="1" ht="20.1" customHeight="1" spans="1:4">
      <c r="A913" s="377" t="s">
        <v>842</v>
      </c>
      <c r="B913" s="378">
        <v>0</v>
      </c>
      <c r="C913" s="381">
        <v>0</v>
      </c>
      <c r="D913" s="380" t="str">
        <f t="shared" si="15"/>
        <v/>
      </c>
    </row>
    <row r="914" s="344" customFormat="1" ht="20.1" customHeight="1" spans="1:4">
      <c r="A914" s="377" t="s">
        <v>843</v>
      </c>
      <c r="B914" s="378">
        <v>100</v>
      </c>
      <c r="C914" s="381">
        <v>0</v>
      </c>
      <c r="D914" s="380">
        <f t="shared" si="15"/>
        <v>-100</v>
      </c>
    </row>
    <row r="915" s="344" customFormat="1" ht="20.1" customHeight="1" spans="1:4">
      <c r="A915" s="377" t="s">
        <v>844</v>
      </c>
      <c r="B915" s="378">
        <v>0</v>
      </c>
      <c r="C915" s="381">
        <v>0</v>
      </c>
      <c r="D915" s="380" t="str">
        <f t="shared" si="15"/>
        <v/>
      </c>
    </row>
    <row r="916" s="344" customFormat="1" ht="20.1" customHeight="1" spans="1:4">
      <c r="A916" s="377" t="s">
        <v>845</v>
      </c>
      <c r="B916" s="378">
        <v>0</v>
      </c>
      <c r="C916" s="381">
        <v>0</v>
      </c>
      <c r="D916" s="380" t="str">
        <f t="shared" si="15"/>
        <v/>
      </c>
    </row>
    <row r="917" s="344" customFormat="1" ht="20.1" customHeight="1" spans="1:4">
      <c r="A917" s="377" t="s">
        <v>846</v>
      </c>
      <c r="B917" s="378">
        <v>0</v>
      </c>
      <c r="C917" s="381">
        <v>0</v>
      </c>
      <c r="D917" s="380" t="str">
        <f t="shared" si="15"/>
        <v/>
      </c>
    </row>
    <row r="918" s="344" customFormat="1" ht="20.1" customHeight="1" spans="1:4">
      <c r="A918" s="377" t="s">
        <v>847</v>
      </c>
      <c r="B918" s="378">
        <v>2809</v>
      </c>
      <c r="C918" s="381">
        <v>2164</v>
      </c>
      <c r="D918" s="380">
        <f t="shared" si="15"/>
        <v>-22.9619081523674</v>
      </c>
    </row>
    <row r="919" s="344" customFormat="1" ht="20.1" customHeight="1" spans="1:4">
      <c r="A919" s="377" t="s">
        <v>848</v>
      </c>
      <c r="B919" s="378">
        <v>0</v>
      </c>
      <c r="C919" s="381">
        <v>0</v>
      </c>
      <c r="D919" s="380" t="str">
        <f t="shared" si="15"/>
        <v/>
      </c>
    </row>
    <row r="920" s="344" customFormat="1" ht="20.1" customHeight="1" spans="1:4">
      <c r="A920" s="377" t="s">
        <v>817</v>
      </c>
      <c r="B920" s="378">
        <v>0</v>
      </c>
      <c r="C920" s="381">
        <v>5</v>
      </c>
      <c r="D920" s="380" t="str">
        <f t="shared" si="15"/>
        <v/>
      </c>
    </row>
    <row r="921" s="344" customFormat="1" ht="20.1" customHeight="1" spans="1:4">
      <c r="A921" s="377" t="s">
        <v>849</v>
      </c>
      <c r="B921" s="378">
        <v>0</v>
      </c>
      <c r="C921" s="379">
        <v>0</v>
      </c>
      <c r="D921" s="380" t="str">
        <f t="shared" si="15"/>
        <v/>
      </c>
    </row>
    <row r="922" s="344" customFormat="1" ht="20.1" customHeight="1" spans="1:4">
      <c r="A922" s="377" t="s">
        <v>850</v>
      </c>
      <c r="B922" s="378">
        <v>311</v>
      </c>
      <c r="C922" s="381">
        <v>47</v>
      </c>
      <c r="D922" s="380">
        <f t="shared" si="15"/>
        <v>-84.887459807074</v>
      </c>
    </row>
    <row r="923" s="344" customFormat="1" ht="20.1" customHeight="1" spans="1:4">
      <c r="A923" s="377" t="s">
        <v>851</v>
      </c>
      <c r="B923" s="378">
        <v>8756</v>
      </c>
      <c r="C923" s="381">
        <v>11427</v>
      </c>
      <c r="D923" s="380">
        <f t="shared" si="15"/>
        <v>30.5047967108269</v>
      </c>
    </row>
    <row r="924" s="344" customFormat="1" ht="20.1" customHeight="1" spans="1:4">
      <c r="A924" s="377" t="s">
        <v>169</v>
      </c>
      <c r="B924" s="378">
        <v>537</v>
      </c>
      <c r="C924" s="381">
        <v>567</v>
      </c>
      <c r="D924" s="380">
        <f t="shared" si="15"/>
        <v>5.58659217877095</v>
      </c>
    </row>
    <row r="925" s="344" customFormat="1" ht="20.1" customHeight="1" spans="1:4">
      <c r="A925" s="377" t="s">
        <v>170</v>
      </c>
      <c r="B925" s="378">
        <v>3</v>
      </c>
      <c r="C925" s="381">
        <v>2</v>
      </c>
      <c r="D925" s="380">
        <f t="shared" si="15"/>
        <v>-33.3333333333333</v>
      </c>
    </row>
    <row r="926" s="344" customFormat="1" ht="20.1" customHeight="1" spans="1:4">
      <c r="A926" s="377" t="s">
        <v>171</v>
      </c>
      <c r="B926" s="378">
        <v>0</v>
      </c>
      <c r="C926" s="381">
        <v>0</v>
      </c>
      <c r="D926" s="380" t="str">
        <f t="shared" ref="D926:D989" si="16">IFERROR((C926/B926-1)*100,"")</f>
        <v/>
      </c>
    </row>
    <row r="927" s="344" customFormat="1" ht="20.1" customHeight="1" spans="1:4">
      <c r="A927" s="377" t="s">
        <v>852</v>
      </c>
      <c r="B927" s="378">
        <v>758</v>
      </c>
      <c r="C927" s="381">
        <v>770</v>
      </c>
      <c r="D927" s="380">
        <f t="shared" si="16"/>
        <v>1.58311345646438</v>
      </c>
    </row>
    <row r="928" s="344" customFormat="1" ht="20.1" customHeight="1" spans="1:4">
      <c r="A928" s="377" t="s">
        <v>853</v>
      </c>
      <c r="B928" s="378">
        <v>5425</v>
      </c>
      <c r="C928" s="381">
        <v>8297</v>
      </c>
      <c r="D928" s="380">
        <f t="shared" si="16"/>
        <v>52.9400921658986</v>
      </c>
    </row>
    <row r="929" s="344" customFormat="1" ht="20.1" customHeight="1" spans="1:4">
      <c r="A929" s="377" t="s">
        <v>854</v>
      </c>
      <c r="B929" s="378">
        <v>485</v>
      </c>
      <c r="C929" s="381">
        <v>847</v>
      </c>
      <c r="D929" s="380">
        <f t="shared" si="16"/>
        <v>74.639175257732</v>
      </c>
    </row>
    <row r="930" s="344" customFormat="1" ht="20.1" customHeight="1" spans="1:4">
      <c r="A930" s="377" t="s">
        <v>855</v>
      </c>
      <c r="B930" s="378">
        <v>12</v>
      </c>
      <c r="C930" s="381">
        <v>0</v>
      </c>
      <c r="D930" s="380">
        <f t="shared" si="16"/>
        <v>-100</v>
      </c>
    </row>
    <row r="931" s="344" customFormat="1" ht="20.1" customHeight="1" spans="1:4">
      <c r="A931" s="377" t="s">
        <v>856</v>
      </c>
      <c r="B931" s="378">
        <v>249</v>
      </c>
      <c r="C931" s="381">
        <v>6</v>
      </c>
      <c r="D931" s="380">
        <f t="shared" si="16"/>
        <v>-97.5903614457831</v>
      </c>
    </row>
    <row r="932" s="344" customFormat="1" ht="20.1" customHeight="1" spans="1:4">
      <c r="A932" s="377" t="s">
        <v>857</v>
      </c>
      <c r="B932" s="378">
        <v>30</v>
      </c>
      <c r="C932" s="381">
        <v>40</v>
      </c>
      <c r="D932" s="380">
        <f t="shared" si="16"/>
        <v>33.3333333333333</v>
      </c>
    </row>
    <row r="933" s="344" customFormat="1" ht="20.1" customHeight="1" spans="1:4">
      <c r="A933" s="377" t="s">
        <v>858</v>
      </c>
      <c r="B933" s="378">
        <v>312</v>
      </c>
      <c r="C933" s="381">
        <v>6</v>
      </c>
      <c r="D933" s="380">
        <f t="shared" si="16"/>
        <v>-98.0769230769231</v>
      </c>
    </row>
    <row r="934" s="344" customFormat="1" ht="20.1" customHeight="1" spans="1:4">
      <c r="A934" s="377" t="s">
        <v>859</v>
      </c>
      <c r="B934" s="378">
        <v>170</v>
      </c>
      <c r="C934" s="381">
        <v>327</v>
      </c>
      <c r="D934" s="380">
        <f t="shared" si="16"/>
        <v>92.3529411764706</v>
      </c>
    </row>
    <row r="935" s="344" customFormat="1" ht="20.1" customHeight="1" spans="1:4">
      <c r="A935" s="377" t="s">
        <v>860</v>
      </c>
      <c r="B935" s="378">
        <v>0</v>
      </c>
      <c r="C935" s="381">
        <v>0</v>
      </c>
      <c r="D935" s="380" t="str">
        <f t="shared" si="16"/>
        <v/>
      </c>
    </row>
    <row r="936" s="344" customFormat="1" ht="20.1" customHeight="1" spans="1:4">
      <c r="A936" s="377" t="s">
        <v>861</v>
      </c>
      <c r="B936" s="378">
        <v>0</v>
      </c>
      <c r="C936" s="381">
        <v>0</v>
      </c>
      <c r="D936" s="380" t="str">
        <f t="shared" si="16"/>
        <v/>
      </c>
    </row>
    <row r="937" s="344" customFormat="1" ht="20.1" customHeight="1" spans="1:4">
      <c r="A937" s="377" t="s">
        <v>862</v>
      </c>
      <c r="B937" s="378">
        <v>194</v>
      </c>
      <c r="C937" s="381">
        <v>145</v>
      </c>
      <c r="D937" s="380">
        <f t="shared" si="16"/>
        <v>-25.2577319587629</v>
      </c>
    </row>
    <row r="938" s="344" customFormat="1" ht="20.1" customHeight="1" spans="1:4">
      <c r="A938" s="377" t="s">
        <v>863</v>
      </c>
      <c r="B938" s="378">
        <v>289</v>
      </c>
      <c r="C938" s="381">
        <v>3</v>
      </c>
      <c r="D938" s="380">
        <f t="shared" si="16"/>
        <v>-98.961937716263</v>
      </c>
    </row>
    <row r="939" s="344" customFormat="1" ht="20.1" customHeight="1" spans="1:4">
      <c r="A939" s="377" t="s">
        <v>864</v>
      </c>
      <c r="B939" s="378">
        <v>217</v>
      </c>
      <c r="C939" s="381">
        <v>186</v>
      </c>
      <c r="D939" s="380">
        <f t="shared" si="16"/>
        <v>-14.2857142857143</v>
      </c>
    </row>
    <row r="940" s="344" customFormat="1" ht="20.1" customHeight="1" spans="1:4">
      <c r="A940" s="377" t="s">
        <v>865</v>
      </c>
      <c r="B940" s="378">
        <v>0</v>
      </c>
      <c r="C940" s="381">
        <v>0</v>
      </c>
      <c r="D940" s="380" t="str">
        <f t="shared" si="16"/>
        <v/>
      </c>
    </row>
    <row r="941" s="344" customFormat="1" ht="20.1" customHeight="1" spans="1:4">
      <c r="A941" s="377" t="s">
        <v>866</v>
      </c>
      <c r="B941" s="378">
        <v>0</v>
      </c>
      <c r="C941" s="381">
        <v>0</v>
      </c>
      <c r="D941" s="380" t="str">
        <f t="shared" si="16"/>
        <v/>
      </c>
    </row>
    <row r="942" s="344" customFormat="1" ht="20.1" customHeight="1" spans="1:4">
      <c r="A942" s="377" t="s">
        <v>867</v>
      </c>
      <c r="B942" s="378">
        <v>18</v>
      </c>
      <c r="C942" s="381">
        <v>223</v>
      </c>
      <c r="D942" s="380">
        <f t="shared" si="16"/>
        <v>1138.88888888889</v>
      </c>
    </row>
    <row r="943" s="344" customFormat="1" ht="20.1" customHeight="1" spans="1:4">
      <c r="A943" s="377" t="s">
        <v>868</v>
      </c>
      <c r="B943" s="378">
        <v>54</v>
      </c>
      <c r="C943" s="381">
        <v>0</v>
      </c>
      <c r="D943" s="380">
        <f t="shared" si="16"/>
        <v>-100</v>
      </c>
    </row>
    <row r="944" s="344" customFormat="1" ht="20.1" customHeight="1" spans="1:4">
      <c r="A944" s="377" t="s">
        <v>869</v>
      </c>
      <c r="B944" s="378">
        <v>1</v>
      </c>
      <c r="C944" s="381">
        <v>2</v>
      </c>
      <c r="D944" s="380">
        <f t="shared" si="16"/>
        <v>100</v>
      </c>
    </row>
    <row r="945" s="344" customFormat="1" ht="20.1" customHeight="1" spans="1:4">
      <c r="A945" s="377" t="s">
        <v>844</v>
      </c>
      <c r="B945" s="378">
        <v>0</v>
      </c>
      <c r="C945" s="381">
        <v>0</v>
      </c>
      <c r="D945" s="380" t="str">
        <f t="shared" si="16"/>
        <v/>
      </c>
    </row>
    <row r="946" s="344" customFormat="1" ht="20.1" customHeight="1" spans="1:4">
      <c r="A946" s="377" t="s">
        <v>870</v>
      </c>
      <c r="B946" s="378">
        <v>0</v>
      </c>
      <c r="C946" s="381">
        <v>0</v>
      </c>
      <c r="D946" s="380" t="str">
        <f t="shared" si="16"/>
        <v/>
      </c>
    </row>
    <row r="947" s="344" customFormat="1" ht="20.1" customHeight="1" spans="1:4">
      <c r="A947" s="377" t="s">
        <v>871</v>
      </c>
      <c r="B947" s="378">
        <v>1</v>
      </c>
      <c r="C947" s="381">
        <v>1</v>
      </c>
      <c r="D947" s="380">
        <f t="shared" si="16"/>
        <v>0</v>
      </c>
    </row>
    <row r="948" s="344" customFormat="1" ht="20.1" customHeight="1" spans="1:4">
      <c r="A948" s="377" t="s">
        <v>872</v>
      </c>
      <c r="B948" s="378">
        <v>0</v>
      </c>
      <c r="C948" s="381">
        <v>0</v>
      </c>
      <c r="D948" s="380" t="str">
        <f t="shared" si="16"/>
        <v/>
      </c>
    </row>
    <row r="949" s="344" customFormat="1" ht="20.1" customHeight="1" spans="1:4">
      <c r="A949" s="377" t="s">
        <v>873</v>
      </c>
      <c r="B949" s="378">
        <v>0</v>
      </c>
      <c r="C949" s="379">
        <v>0</v>
      </c>
      <c r="D949" s="380" t="str">
        <f t="shared" si="16"/>
        <v/>
      </c>
    </row>
    <row r="950" s="344" customFormat="1" ht="20.1" customHeight="1" spans="1:4">
      <c r="A950" s="377" t="s">
        <v>874</v>
      </c>
      <c r="B950" s="378">
        <v>1</v>
      </c>
      <c r="C950" s="381">
        <v>5</v>
      </c>
      <c r="D950" s="380">
        <f t="shared" si="16"/>
        <v>400</v>
      </c>
    </row>
    <row r="951" s="344" customFormat="1" ht="20.1" customHeight="1" spans="1:4">
      <c r="A951" s="377" t="s">
        <v>875</v>
      </c>
      <c r="B951" s="378">
        <v>2624</v>
      </c>
      <c r="C951" s="381">
        <v>2452</v>
      </c>
      <c r="D951" s="380">
        <f t="shared" si="16"/>
        <v>-6.55487804878049</v>
      </c>
    </row>
    <row r="952" s="344" customFormat="1" ht="20.1" customHeight="1" spans="1:4">
      <c r="A952" s="377" t="s">
        <v>169</v>
      </c>
      <c r="B952" s="378">
        <v>0</v>
      </c>
      <c r="C952" s="381">
        <v>0</v>
      </c>
      <c r="D952" s="380" t="str">
        <f t="shared" si="16"/>
        <v/>
      </c>
    </row>
    <row r="953" s="344" customFormat="1" ht="20.1" customHeight="1" spans="1:4">
      <c r="A953" s="377" t="s">
        <v>170</v>
      </c>
      <c r="B953" s="378">
        <v>381</v>
      </c>
      <c r="C953" s="381">
        <v>181</v>
      </c>
      <c r="D953" s="380">
        <f t="shared" si="16"/>
        <v>-52.49343832021</v>
      </c>
    </row>
    <row r="954" s="344" customFormat="1" ht="20.1" customHeight="1" spans="1:4">
      <c r="A954" s="377" t="s">
        <v>171</v>
      </c>
      <c r="B954" s="378">
        <v>0</v>
      </c>
      <c r="C954" s="381">
        <v>0</v>
      </c>
      <c r="D954" s="380" t="str">
        <f t="shared" si="16"/>
        <v/>
      </c>
    </row>
    <row r="955" s="344" customFormat="1" ht="20.1" customHeight="1" spans="1:4">
      <c r="A955" s="377" t="s">
        <v>876</v>
      </c>
      <c r="B955" s="378">
        <v>528</v>
      </c>
      <c r="C955" s="381">
        <v>698</v>
      </c>
      <c r="D955" s="380">
        <f t="shared" si="16"/>
        <v>32.1969696969697</v>
      </c>
    </row>
    <row r="956" s="344" customFormat="1" ht="20.1" customHeight="1" spans="1:4">
      <c r="A956" s="377" t="s">
        <v>877</v>
      </c>
      <c r="B956" s="378">
        <v>1019</v>
      </c>
      <c r="C956" s="381">
        <v>19</v>
      </c>
      <c r="D956" s="380">
        <f t="shared" si="16"/>
        <v>-98.135426889107</v>
      </c>
    </row>
    <row r="957" s="344" customFormat="1" ht="20.1" customHeight="1" spans="1:4">
      <c r="A957" s="377" t="s">
        <v>878</v>
      </c>
      <c r="B957" s="378">
        <v>416</v>
      </c>
      <c r="C957" s="381">
        <v>0</v>
      </c>
      <c r="D957" s="380">
        <f t="shared" si="16"/>
        <v>-100</v>
      </c>
    </row>
    <row r="958" s="344" customFormat="1" ht="20.1" customHeight="1" spans="1:4">
      <c r="A958" s="377" t="s">
        <v>879</v>
      </c>
      <c r="B958" s="378">
        <v>259</v>
      </c>
      <c r="C958" s="381">
        <v>1050</v>
      </c>
      <c r="D958" s="380">
        <f t="shared" si="16"/>
        <v>305.405405405405</v>
      </c>
    </row>
    <row r="959" s="344" customFormat="1" ht="20.1" customHeight="1" spans="1:4">
      <c r="A959" s="377" t="s">
        <v>880</v>
      </c>
      <c r="B959" s="378">
        <v>0</v>
      </c>
      <c r="C959" s="381">
        <v>0</v>
      </c>
      <c r="D959" s="380" t="str">
        <f t="shared" si="16"/>
        <v/>
      </c>
    </row>
    <row r="960" s="344" customFormat="1" ht="20.1" customHeight="1" spans="1:4">
      <c r="A960" s="377" t="s">
        <v>178</v>
      </c>
      <c r="B960" s="378">
        <v>0</v>
      </c>
      <c r="C960" s="379">
        <v>0</v>
      </c>
      <c r="D960" s="380" t="str">
        <f t="shared" si="16"/>
        <v/>
      </c>
    </row>
    <row r="961" s="344" customFormat="1" ht="20.1" customHeight="1" spans="1:4">
      <c r="A961" s="377" t="s">
        <v>881</v>
      </c>
      <c r="B961" s="378">
        <v>21</v>
      </c>
      <c r="C961" s="381">
        <v>504</v>
      </c>
      <c r="D961" s="380">
        <f t="shared" si="16"/>
        <v>2300</v>
      </c>
    </row>
    <row r="962" s="344" customFormat="1" ht="20.1" customHeight="1" spans="1:4">
      <c r="A962" s="377" t="s">
        <v>882</v>
      </c>
      <c r="B962" s="378">
        <v>12325</v>
      </c>
      <c r="C962" s="381">
        <v>11767</v>
      </c>
      <c r="D962" s="380">
        <f t="shared" si="16"/>
        <v>-4.52738336713996</v>
      </c>
    </row>
    <row r="963" s="344" customFormat="1" ht="20.1" customHeight="1" spans="1:4">
      <c r="A963" s="377" t="s">
        <v>883</v>
      </c>
      <c r="B963" s="378">
        <v>90</v>
      </c>
      <c r="C963" s="381">
        <v>207</v>
      </c>
      <c r="D963" s="380">
        <f t="shared" si="16"/>
        <v>130</v>
      </c>
    </row>
    <row r="964" s="344" customFormat="1" ht="20.1" customHeight="1" spans="1:4">
      <c r="A964" s="377" t="s">
        <v>884</v>
      </c>
      <c r="B964" s="378">
        <v>0</v>
      </c>
      <c r="C964" s="381">
        <v>0</v>
      </c>
      <c r="D964" s="380" t="str">
        <f t="shared" si="16"/>
        <v/>
      </c>
    </row>
    <row r="965" s="344" customFormat="1" ht="20.1" customHeight="1" spans="1:4">
      <c r="A965" s="377" t="s">
        <v>885</v>
      </c>
      <c r="B965" s="378">
        <v>12234</v>
      </c>
      <c r="C965" s="381">
        <v>11060</v>
      </c>
      <c r="D965" s="380">
        <f t="shared" si="16"/>
        <v>-9.5962072911558</v>
      </c>
    </row>
    <row r="966" s="344" customFormat="1" ht="20.1" customHeight="1" spans="1:4">
      <c r="A966" s="377" t="s">
        <v>886</v>
      </c>
      <c r="B966" s="378">
        <v>0</v>
      </c>
      <c r="C966" s="381">
        <v>0</v>
      </c>
      <c r="D966" s="380" t="str">
        <f t="shared" si="16"/>
        <v/>
      </c>
    </row>
    <row r="967" s="344" customFormat="1" ht="20.1" customHeight="1" spans="1:4">
      <c r="A967" s="377" t="s">
        <v>887</v>
      </c>
      <c r="B967" s="378">
        <v>0</v>
      </c>
      <c r="C967" s="379">
        <v>500</v>
      </c>
      <c r="D967" s="380" t="str">
        <f t="shared" si="16"/>
        <v/>
      </c>
    </row>
    <row r="968" s="344" customFormat="1" ht="20.1" customHeight="1" spans="1:4">
      <c r="A968" s="377" t="s">
        <v>888</v>
      </c>
      <c r="B968" s="378">
        <v>1</v>
      </c>
      <c r="C968" s="381">
        <v>0</v>
      </c>
      <c r="D968" s="380">
        <f t="shared" si="16"/>
        <v>-100</v>
      </c>
    </row>
    <row r="969" s="344" customFormat="1" ht="20.1" customHeight="1" spans="1:4">
      <c r="A969" s="377" t="s">
        <v>889</v>
      </c>
      <c r="B969" s="378">
        <v>1512</v>
      </c>
      <c r="C969" s="381">
        <v>846</v>
      </c>
      <c r="D969" s="380">
        <f t="shared" si="16"/>
        <v>-44.047619047619</v>
      </c>
    </row>
    <row r="970" s="344" customFormat="1" ht="20.1" customHeight="1" spans="1:4">
      <c r="A970" s="377" t="s">
        <v>890</v>
      </c>
      <c r="B970" s="378">
        <v>0</v>
      </c>
      <c r="C970" s="381">
        <v>0</v>
      </c>
      <c r="D970" s="380" t="str">
        <f t="shared" si="16"/>
        <v/>
      </c>
    </row>
    <row r="971" s="344" customFormat="1" ht="20.1" customHeight="1" spans="1:4">
      <c r="A971" s="377" t="s">
        <v>891</v>
      </c>
      <c r="B971" s="378">
        <v>388</v>
      </c>
      <c r="C971" s="381">
        <v>559</v>
      </c>
      <c r="D971" s="380">
        <f t="shared" si="16"/>
        <v>44.0721649484536</v>
      </c>
    </row>
    <row r="972" s="344" customFormat="1" ht="20.1" customHeight="1" spans="1:4">
      <c r="A972" s="377" t="s">
        <v>892</v>
      </c>
      <c r="B972" s="378">
        <v>812</v>
      </c>
      <c r="C972" s="381">
        <v>285</v>
      </c>
      <c r="D972" s="380">
        <f t="shared" si="16"/>
        <v>-64.9014778325123</v>
      </c>
    </row>
    <row r="973" s="344" customFormat="1" ht="20.1" customHeight="1" spans="1:4">
      <c r="A973" s="377" t="s">
        <v>893</v>
      </c>
      <c r="B973" s="378">
        <v>0</v>
      </c>
      <c r="C973" s="379">
        <v>0</v>
      </c>
      <c r="D973" s="380" t="str">
        <f t="shared" si="16"/>
        <v/>
      </c>
    </row>
    <row r="974" s="344" customFormat="1" ht="20.1" customHeight="1" spans="1:4">
      <c r="A974" s="377" t="s">
        <v>894</v>
      </c>
      <c r="B974" s="378">
        <v>312</v>
      </c>
      <c r="C974" s="381">
        <v>2</v>
      </c>
      <c r="D974" s="380">
        <f t="shared" si="16"/>
        <v>-99.3589743589744</v>
      </c>
    </row>
    <row r="975" s="344" customFormat="1" ht="20.1" customHeight="1" spans="1:4">
      <c r="A975" s="377" t="s">
        <v>895</v>
      </c>
      <c r="B975" s="378">
        <v>0</v>
      </c>
      <c r="C975" s="381">
        <v>0</v>
      </c>
      <c r="D975" s="380" t="str">
        <f t="shared" si="16"/>
        <v/>
      </c>
    </row>
    <row r="976" s="344" customFormat="1" ht="20.1" customHeight="1" spans="1:4">
      <c r="A976" s="377" t="s">
        <v>896</v>
      </c>
      <c r="B976" s="378">
        <v>0</v>
      </c>
      <c r="C976" s="379">
        <v>0</v>
      </c>
      <c r="D976" s="380" t="str">
        <f t="shared" si="16"/>
        <v/>
      </c>
    </row>
    <row r="977" s="344" customFormat="1" ht="20.1" customHeight="1" spans="1:4">
      <c r="A977" s="377" t="s">
        <v>897</v>
      </c>
      <c r="B977" s="378">
        <v>0</v>
      </c>
      <c r="C977" s="381">
        <v>0</v>
      </c>
      <c r="D977" s="380" t="str">
        <f t="shared" si="16"/>
        <v/>
      </c>
    </row>
    <row r="978" s="344" customFormat="1" ht="20.1" customHeight="1" spans="1:4">
      <c r="A978" s="377" t="s">
        <v>898</v>
      </c>
      <c r="B978" s="378">
        <v>60</v>
      </c>
      <c r="C978" s="381">
        <v>5</v>
      </c>
      <c r="D978" s="380">
        <f t="shared" si="16"/>
        <v>-91.6666666666667</v>
      </c>
    </row>
    <row r="979" s="344" customFormat="1" ht="20.1" customHeight="1" spans="1:4">
      <c r="A979" s="377" t="s">
        <v>899</v>
      </c>
      <c r="B979" s="378">
        <v>0</v>
      </c>
      <c r="C979" s="379">
        <v>0</v>
      </c>
      <c r="D979" s="380" t="str">
        <f t="shared" si="16"/>
        <v/>
      </c>
    </row>
    <row r="980" s="344" customFormat="1" ht="20.1" customHeight="1" spans="1:4">
      <c r="A980" s="377" t="s">
        <v>900</v>
      </c>
      <c r="B980" s="378">
        <v>60</v>
      </c>
      <c r="C980" s="379">
        <v>5</v>
      </c>
      <c r="D980" s="380">
        <f t="shared" si="16"/>
        <v>-91.6666666666667</v>
      </c>
    </row>
    <row r="981" s="344" customFormat="1" ht="20.1" customHeight="1" spans="1:4">
      <c r="A981" s="377" t="s">
        <v>901</v>
      </c>
      <c r="B981" s="378">
        <v>26032</v>
      </c>
      <c r="C981" s="381">
        <v>2782</v>
      </c>
      <c r="D981" s="380">
        <f t="shared" si="16"/>
        <v>-89.3131530424093</v>
      </c>
    </row>
    <row r="982" s="344" customFormat="1" ht="20.1" customHeight="1" spans="1:4">
      <c r="A982" s="377" t="s">
        <v>902</v>
      </c>
      <c r="B982" s="378">
        <v>8380</v>
      </c>
      <c r="C982" s="381">
        <v>2735</v>
      </c>
      <c r="D982" s="380">
        <f t="shared" si="16"/>
        <v>-67.36276849642</v>
      </c>
    </row>
    <row r="983" s="344" customFormat="1" ht="20.1" customHeight="1" spans="1:4">
      <c r="A983" s="377" t="s">
        <v>169</v>
      </c>
      <c r="B983" s="378">
        <v>393</v>
      </c>
      <c r="C983" s="381">
        <v>374</v>
      </c>
      <c r="D983" s="380">
        <f t="shared" si="16"/>
        <v>-4.83460559796438</v>
      </c>
    </row>
    <row r="984" s="344" customFormat="1" ht="20.1" customHeight="1" spans="1:4">
      <c r="A984" s="377" t="s">
        <v>170</v>
      </c>
      <c r="B984" s="378">
        <v>329</v>
      </c>
      <c r="C984" s="381">
        <v>1593</v>
      </c>
      <c r="D984" s="380">
        <f t="shared" si="16"/>
        <v>384.19452887538</v>
      </c>
    </row>
    <row r="985" s="344" customFormat="1" ht="20.1" customHeight="1" spans="1:4">
      <c r="A985" s="377" t="s">
        <v>171</v>
      </c>
      <c r="B985" s="378">
        <v>0</v>
      </c>
      <c r="C985" s="381">
        <v>0</v>
      </c>
      <c r="D985" s="380" t="str">
        <f t="shared" si="16"/>
        <v/>
      </c>
    </row>
    <row r="986" s="344" customFormat="1" ht="20.1" customHeight="1" spans="1:4">
      <c r="A986" s="377" t="s">
        <v>903</v>
      </c>
      <c r="B986" s="378">
        <v>1582</v>
      </c>
      <c r="C986" s="381">
        <v>0</v>
      </c>
      <c r="D986" s="380">
        <f t="shared" si="16"/>
        <v>-100</v>
      </c>
    </row>
    <row r="987" s="344" customFormat="1" ht="20.1" customHeight="1" spans="1:4">
      <c r="A987" s="377" t="s">
        <v>904</v>
      </c>
      <c r="B987" s="378">
        <v>1420</v>
      </c>
      <c r="C987" s="381">
        <v>673</v>
      </c>
      <c r="D987" s="380">
        <f t="shared" si="16"/>
        <v>-52.6056338028169</v>
      </c>
    </row>
    <row r="988" s="344" customFormat="1" ht="20.1" customHeight="1" spans="1:4">
      <c r="A988" s="377" t="s">
        <v>905</v>
      </c>
      <c r="B988" s="378">
        <v>96</v>
      </c>
      <c r="C988" s="381">
        <v>0</v>
      </c>
      <c r="D988" s="380">
        <f t="shared" si="16"/>
        <v>-100</v>
      </c>
    </row>
    <row r="989" s="344" customFormat="1" ht="20.1" customHeight="1" spans="1:4">
      <c r="A989" s="377" t="s">
        <v>906</v>
      </c>
      <c r="B989" s="378">
        <v>0</v>
      </c>
      <c r="C989" s="381">
        <v>26</v>
      </c>
      <c r="D989" s="380" t="str">
        <f t="shared" si="16"/>
        <v/>
      </c>
    </row>
    <row r="990" s="344" customFormat="1" ht="20.1" customHeight="1" spans="1:4">
      <c r="A990" s="377" t="s">
        <v>907</v>
      </c>
      <c r="B990" s="378">
        <v>0</v>
      </c>
      <c r="C990" s="381">
        <v>0</v>
      </c>
      <c r="D990" s="380" t="str">
        <f t="shared" ref="D990:D1053" si="17">IFERROR((C990/B990-1)*100,"")</f>
        <v/>
      </c>
    </row>
    <row r="991" s="344" customFormat="1" ht="20.1" customHeight="1" spans="1:4">
      <c r="A991" s="377" t="s">
        <v>908</v>
      </c>
      <c r="B991" s="378">
        <v>4559</v>
      </c>
      <c r="C991" s="381">
        <v>69</v>
      </c>
      <c r="D991" s="380">
        <f t="shared" si="17"/>
        <v>-98.4865101996052</v>
      </c>
    </row>
    <row r="992" s="344" customFormat="1" ht="20.1" customHeight="1" spans="1:4">
      <c r="A992" s="377" t="s">
        <v>909</v>
      </c>
      <c r="B992" s="378">
        <v>0</v>
      </c>
      <c r="C992" s="381">
        <v>0</v>
      </c>
      <c r="D992" s="380" t="str">
        <f t="shared" si="17"/>
        <v/>
      </c>
    </row>
    <row r="993" s="344" customFormat="1" ht="20.1" customHeight="1" spans="1:4">
      <c r="A993" s="377" t="s">
        <v>910</v>
      </c>
      <c r="B993" s="378">
        <v>0</v>
      </c>
      <c r="C993" s="381">
        <v>0</v>
      </c>
      <c r="D993" s="380" t="str">
        <f t="shared" si="17"/>
        <v/>
      </c>
    </row>
    <row r="994" s="344" customFormat="1" ht="20.1" customHeight="1" spans="1:4">
      <c r="A994" s="377" t="s">
        <v>911</v>
      </c>
      <c r="B994" s="378">
        <v>1</v>
      </c>
      <c r="C994" s="381">
        <v>0</v>
      </c>
      <c r="D994" s="380">
        <f t="shared" si="17"/>
        <v>-100</v>
      </c>
    </row>
    <row r="995" s="344" customFormat="1" ht="20.1" customHeight="1" spans="1:4">
      <c r="A995" s="377" t="s">
        <v>912</v>
      </c>
      <c r="B995" s="378">
        <v>0</v>
      </c>
      <c r="C995" s="381">
        <v>0</v>
      </c>
      <c r="D995" s="380" t="str">
        <f t="shared" si="17"/>
        <v/>
      </c>
    </row>
    <row r="996" s="344" customFormat="1" ht="20.1" customHeight="1" spans="1:4">
      <c r="A996" s="377" t="s">
        <v>913</v>
      </c>
      <c r="B996" s="378">
        <v>0</v>
      </c>
      <c r="C996" s="381">
        <v>0</v>
      </c>
      <c r="D996" s="380" t="str">
        <f t="shared" si="17"/>
        <v/>
      </c>
    </row>
    <row r="997" s="344" customFormat="1" ht="20.1" customHeight="1" spans="1:4">
      <c r="A997" s="377" t="s">
        <v>914</v>
      </c>
      <c r="B997" s="378">
        <v>0</v>
      </c>
      <c r="C997" s="381">
        <v>0</v>
      </c>
      <c r="D997" s="380" t="str">
        <f t="shared" si="17"/>
        <v/>
      </c>
    </row>
    <row r="998" s="344" customFormat="1" ht="20.1" customHeight="1" spans="1:4">
      <c r="A998" s="377" t="s">
        <v>915</v>
      </c>
      <c r="B998" s="378">
        <v>0</v>
      </c>
      <c r="C998" s="381">
        <v>0</v>
      </c>
      <c r="D998" s="380" t="str">
        <f t="shared" si="17"/>
        <v/>
      </c>
    </row>
    <row r="999" s="344" customFormat="1" ht="20.1" customHeight="1" spans="1:4">
      <c r="A999" s="377" t="s">
        <v>916</v>
      </c>
      <c r="B999" s="378">
        <v>0</v>
      </c>
      <c r="C999" s="381">
        <v>0</v>
      </c>
      <c r="D999" s="380" t="str">
        <f t="shared" si="17"/>
        <v/>
      </c>
    </row>
    <row r="1000" s="344" customFormat="1" ht="20.1" customHeight="1" spans="1:4">
      <c r="A1000" s="377" t="s">
        <v>917</v>
      </c>
      <c r="B1000" s="378">
        <v>0</v>
      </c>
      <c r="C1000" s="381">
        <v>0</v>
      </c>
      <c r="D1000" s="380" t="str">
        <f t="shared" si="17"/>
        <v/>
      </c>
    </row>
    <row r="1001" s="344" customFormat="1" ht="20.1" customHeight="1" spans="1:4">
      <c r="A1001" s="377" t="s">
        <v>918</v>
      </c>
      <c r="B1001" s="378">
        <v>0</v>
      </c>
      <c r="C1001" s="381">
        <v>0</v>
      </c>
      <c r="D1001" s="380" t="str">
        <f t="shared" si="17"/>
        <v/>
      </c>
    </row>
    <row r="1002" s="344" customFormat="1" ht="20.1" customHeight="1" spans="1:4">
      <c r="A1002" s="377" t="s">
        <v>919</v>
      </c>
      <c r="B1002" s="378">
        <v>0</v>
      </c>
      <c r="C1002" s="379">
        <v>0</v>
      </c>
      <c r="D1002" s="380" t="str">
        <f t="shared" si="17"/>
        <v/>
      </c>
    </row>
    <row r="1003" s="344" customFormat="1" ht="20.1" customHeight="1" spans="1:4">
      <c r="A1003" s="377" t="s">
        <v>920</v>
      </c>
      <c r="B1003" s="378">
        <v>0</v>
      </c>
      <c r="C1003" s="381">
        <v>0</v>
      </c>
      <c r="D1003" s="380" t="str">
        <f t="shared" si="17"/>
        <v/>
      </c>
    </row>
    <row r="1004" s="344" customFormat="1" ht="20.1" customHeight="1" spans="1:4">
      <c r="A1004" s="377" t="s">
        <v>921</v>
      </c>
      <c r="B1004" s="378">
        <v>10</v>
      </c>
      <c r="C1004" s="381">
        <v>0</v>
      </c>
      <c r="D1004" s="380">
        <f t="shared" si="17"/>
        <v>-100</v>
      </c>
    </row>
    <row r="1005" s="344" customFormat="1" ht="20.1" customHeight="1" spans="1:4">
      <c r="A1005" s="377" t="s">
        <v>169</v>
      </c>
      <c r="B1005" s="378">
        <v>0</v>
      </c>
      <c r="C1005" s="381">
        <v>0</v>
      </c>
      <c r="D1005" s="380" t="str">
        <f t="shared" si="17"/>
        <v/>
      </c>
    </row>
    <row r="1006" s="344" customFormat="1" ht="20.1" customHeight="1" spans="1:4">
      <c r="A1006" s="377" t="s">
        <v>170</v>
      </c>
      <c r="B1006" s="378">
        <v>0</v>
      </c>
      <c r="C1006" s="381">
        <v>0</v>
      </c>
      <c r="D1006" s="380" t="str">
        <f t="shared" si="17"/>
        <v/>
      </c>
    </row>
    <row r="1007" s="344" customFormat="1" ht="20.1" customHeight="1" spans="1:4">
      <c r="A1007" s="377" t="s">
        <v>171</v>
      </c>
      <c r="B1007" s="378">
        <v>0</v>
      </c>
      <c r="C1007" s="381">
        <v>0</v>
      </c>
      <c r="D1007" s="380" t="str">
        <f t="shared" si="17"/>
        <v/>
      </c>
    </row>
    <row r="1008" s="344" customFormat="1" ht="20.1" customHeight="1" spans="1:4">
      <c r="A1008" s="377" t="s">
        <v>922</v>
      </c>
      <c r="B1008" s="378">
        <v>0</v>
      </c>
      <c r="C1008" s="381">
        <v>0</v>
      </c>
      <c r="D1008" s="380" t="str">
        <f t="shared" si="17"/>
        <v/>
      </c>
    </row>
    <row r="1009" s="344" customFormat="1" ht="20.1" customHeight="1" spans="1:4">
      <c r="A1009" s="377" t="s">
        <v>923</v>
      </c>
      <c r="B1009" s="378">
        <v>0</v>
      </c>
      <c r="C1009" s="381">
        <v>0</v>
      </c>
      <c r="D1009" s="380" t="str">
        <f t="shared" si="17"/>
        <v/>
      </c>
    </row>
    <row r="1010" s="344" customFormat="1" ht="20.1" customHeight="1" spans="1:4">
      <c r="A1010" s="377" t="s">
        <v>924</v>
      </c>
      <c r="B1010" s="378">
        <v>10</v>
      </c>
      <c r="C1010" s="381">
        <v>0</v>
      </c>
      <c r="D1010" s="380">
        <f t="shared" si="17"/>
        <v>-100</v>
      </c>
    </row>
    <row r="1011" s="344" customFormat="1" ht="20.1" customHeight="1" spans="1:4">
      <c r="A1011" s="377" t="s">
        <v>925</v>
      </c>
      <c r="B1011" s="378">
        <v>0</v>
      </c>
      <c r="C1011" s="381">
        <v>0</v>
      </c>
      <c r="D1011" s="380" t="str">
        <f t="shared" si="17"/>
        <v/>
      </c>
    </row>
    <row r="1012" s="344" customFormat="1" ht="20.1" customHeight="1" spans="1:4">
      <c r="A1012" s="377" t="s">
        <v>926</v>
      </c>
      <c r="B1012" s="378">
        <v>0</v>
      </c>
      <c r="C1012" s="379">
        <v>0</v>
      </c>
      <c r="D1012" s="380" t="str">
        <f t="shared" si="17"/>
        <v/>
      </c>
    </row>
    <row r="1013" s="344" customFormat="1" ht="20.1" customHeight="1" spans="1:4">
      <c r="A1013" s="377" t="s">
        <v>927</v>
      </c>
      <c r="B1013" s="378">
        <v>0</v>
      </c>
      <c r="C1013" s="381">
        <v>0</v>
      </c>
      <c r="D1013" s="380" t="str">
        <f t="shared" si="17"/>
        <v/>
      </c>
    </row>
    <row r="1014" s="344" customFormat="1" ht="20.1" customHeight="1" spans="1:4">
      <c r="A1014" s="377" t="s">
        <v>928</v>
      </c>
      <c r="B1014" s="378">
        <v>0</v>
      </c>
      <c r="C1014" s="381">
        <v>0</v>
      </c>
      <c r="D1014" s="380" t="str">
        <f t="shared" si="17"/>
        <v/>
      </c>
    </row>
    <row r="1015" s="344" customFormat="1" ht="20.1" customHeight="1" spans="1:4">
      <c r="A1015" s="377" t="s">
        <v>169</v>
      </c>
      <c r="B1015" s="378">
        <v>0</v>
      </c>
      <c r="C1015" s="381">
        <v>0</v>
      </c>
      <c r="D1015" s="380" t="str">
        <f t="shared" si="17"/>
        <v/>
      </c>
    </row>
    <row r="1016" s="344" customFormat="1" ht="20.1" customHeight="1" spans="1:4">
      <c r="A1016" s="377" t="s">
        <v>170</v>
      </c>
      <c r="B1016" s="378">
        <v>0</v>
      </c>
      <c r="C1016" s="381">
        <v>0</v>
      </c>
      <c r="D1016" s="380" t="str">
        <f t="shared" si="17"/>
        <v/>
      </c>
    </row>
    <row r="1017" s="344" customFormat="1" ht="20.1" customHeight="1" spans="1:4">
      <c r="A1017" s="377" t="s">
        <v>171</v>
      </c>
      <c r="B1017" s="378">
        <v>0</v>
      </c>
      <c r="C1017" s="381">
        <v>0</v>
      </c>
      <c r="D1017" s="380" t="str">
        <f t="shared" si="17"/>
        <v/>
      </c>
    </row>
    <row r="1018" s="344" customFormat="1" ht="20.1" customHeight="1" spans="1:4">
      <c r="A1018" s="377" t="s">
        <v>929</v>
      </c>
      <c r="B1018" s="378">
        <v>0</v>
      </c>
      <c r="C1018" s="381">
        <v>0</v>
      </c>
      <c r="D1018" s="380" t="str">
        <f t="shared" si="17"/>
        <v/>
      </c>
    </row>
    <row r="1019" s="344" customFormat="1" ht="20.1" customHeight="1" spans="1:4">
      <c r="A1019" s="377" t="s">
        <v>930</v>
      </c>
      <c r="B1019" s="378">
        <v>0</v>
      </c>
      <c r="C1019" s="381">
        <v>0</v>
      </c>
      <c r="D1019" s="380" t="str">
        <f t="shared" si="17"/>
        <v/>
      </c>
    </row>
    <row r="1020" s="344" customFormat="1" ht="20.1" customHeight="1" spans="1:4">
      <c r="A1020" s="377" t="s">
        <v>931</v>
      </c>
      <c r="B1020" s="378">
        <v>0</v>
      </c>
      <c r="C1020" s="381">
        <v>0</v>
      </c>
      <c r="D1020" s="380" t="str">
        <f t="shared" si="17"/>
        <v/>
      </c>
    </row>
    <row r="1021" s="344" customFormat="1" ht="20.1" customHeight="1" spans="1:4">
      <c r="A1021" s="377" t="s">
        <v>932</v>
      </c>
      <c r="B1021" s="378">
        <v>0</v>
      </c>
      <c r="C1021" s="381">
        <v>0</v>
      </c>
      <c r="D1021" s="380" t="str">
        <f t="shared" si="17"/>
        <v/>
      </c>
    </row>
    <row r="1022" s="344" customFormat="1" ht="20.1" customHeight="1" spans="1:4">
      <c r="A1022" s="377" t="s">
        <v>933</v>
      </c>
      <c r="B1022" s="378">
        <v>0</v>
      </c>
      <c r="C1022" s="379">
        <v>0</v>
      </c>
      <c r="D1022" s="380" t="str">
        <f t="shared" si="17"/>
        <v/>
      </c>
    </row>
    <row r="1023" s="344" customFormat="1" ht="20.1" customHeight="1" spans="1:4">
      <c r="A1023" s="377" t="s">
        <v>934</v>
      </c>
      <c r="B1023" s="378">
        <v>0</v>
      </c>
      <c r="C1023" s="381">
        <v>0</v>
      </c>
      <c r="D1023" s="380" t="str">
        <f t="shared" si="17"/>
        <v/>
      </c>
    </row>
    <row r="1024" s="344" customFormat="1" ht="20.1" customHeight="1" spans="1:4">
      <c r="A1024" s="377" t="s">
        <v>935</v>
      </c>
      <c r="B1024" s="378">
        <v>0</v>
      </c>
      <c r="C1024" s="381">
        <v>0</v>
      </c>
      <c r="D1024" s="380" t="str">
        <f t="shared" si="17"/>
        <v/>
      </c>
    </row>
    <row r="1025" s="344" customFormat="1" ht="20.1" customHeight="1" spans="1:4">
      <c r="A1025" s="377" t="s">
        <v>169</v>
      </c>
      <c r="B1025" s="378">
        <v>0</v>
      </c>
      <c r="C1025" s="381">
        <v>0</v>
      </c>
      <c r="D1025" s="380" t="str">
        <f t="shared" si="17"/>
        <v/>
      </c>
    </row>
    <row r="1026" s="344" customFormat="1" ht="20.1" customHeight="1" spans="1:4">
      <c r="A1026" s="377" t="s">
        <v>170</v>
      </c>
      <c r="B1026" s="378">
        <v>0</v>
      </c>
      <c r="C1026" s="381">
        <v>0</v>
      </c>
      <c r="D1026" s="380" t="str">
        <f t="shared" si="17"/>
        <v/>
      </c>
    </row>
    <row r="1027" s="344" customFormat="1" ht="20.1" customHeight="1" spans="1:4">
      <c r="A1027" s="377" t="s">
        <v>171</v>
      </c>
      <c r="B1027" s="378">
        <v>0</v>
      </c>
      <c r="C1027" s="381">
        <v>0</v>
      </c>
      <c r="D1027" s="380" t="str">
        <f t="shared" si="17"/>
        <v/>
      </c>
    </row>
    <row r="1028" s="344" customFormat="1" ht="20.1" customHeight="1" spans="1:4">
      <c r="A1028" s="377" t="s">
        <v>926</v>
      </c>
      <c r="B1028" s="378">
        <v>0</v>
      </c>
      <c r="C1028" s="381">
        <v>0</v>
      </c>
      <c r="D1028" s="380" t="str">
        <f t="shared" si="17"/>
        <v/>
      </c>
    </row>
    <row r="1029" s="344" customFormat="1" ht="20.1" customHeight="1" spans="1:4">
      <c r="A1029" s="377" t="s">
        <v>936</v>
      </c>
      <c r="B1029" s="378">
        <v>0</v>
      </c>
      <c r="C1029" s="379">
        <v>0</v>
      </c>
      <c r="D1029" s="380" t="str">
        <f t="shared" si="17"/>
        <v/>
      </c>
    </row>
    <row r="1030" s="344" customFormat="1" ht="20.1" customHeight="1" spans="1:4">
      <c r="A1030" s="377" t="s">
        <v>937</v>
      </c>
      <c r="B1030" s="378">
        <v>0</v>
      </c>
      <c r="C1030" s="381">
        <v>0</v>
      </c>
      <c r="D1030" s="380" t="str">
        <f t="shared" si="17"/>
        <v/>
      </c>
    </row>
    <row r="1031" s="344" customFormat="1" ht="20.1" customHeight="1" spans="1:4">
      <c r="A1031" s="377" t="s">
        <v>938</v>
      </c>
      <c r="B1031" s="378">
        <v>17451</v>
      </c>
      <c r="C1031" s="381">
        <v>0</v>
      </c>
      <c r="D1031" s="380">
        <f t="shared" si="17"/>
        <v>-100</v>
      </c>
    </row>
    <row r="1032" s="344" customFormat="1" ht="20.1" customHeight="1" spans="1:4">
      <c r="A1032" s="377" t="s">
        <v>939</v>
      </c>
      <c r="B1032" s="378">
        <v>14000</v>
      </c>
      <c r="C1032" s="381">
        <v>0</v>
      </c>
      <c r="D1032" s="380">
        <f t="shared" si="17"/>
        <v>-100</v>
      </c>
    </row>
    <row r="1033" s="344" customFormat="1" ht="20.1" customHeight="1" spans="1:4">
      <c r="A1033" s="377" t="s">
        <v>940</v>
      </c>
      <c r="B1033" s="378">
        <v>451</v>
      </c>
      <c r="C1033" s="381">
        <v>0</v>
      </c>
      <c r="D1033" s="380">
        <f t="shared" si="17"/>
        <v>-100</v>
      </c>
    </row>
    <row r="1034" s="344" customFormat="1" ht="20.1" customHeight="1" spans="1:4">
      <c r="A1034" s="377" t="s">
        <v>941</v>
      </c>
      <c r="B1034" s="378">
        <v>0</v>
      </c>
      <c r="C1034" s="379">
        <v>0</v>
      </c>
      <c r="D1034" s="380" t="str">
        <f t="shared" si="17"/>
        <v/>
      </c>
    </row>
    <row r="1035" s="344" customFormat="1" ht="20.1" customHeight="1" spans="1:4">
      <c r="A1035" s="377" t="s">
        <v>942</v>
      </c>
      <c r="B1035" s="378">
        <v>3000</v>
      </c>
      <c r="C1035" s="381">
        <v>0</v>
      </c>
      <c r="D1035" s="380">
        <f t="shared" si="17"/>
        <v>-100</v>
      </c>
    </row>
    <row r="1036" s="344" customFormat="1" ht="20.1" customHeight="1" spans="1:4">
      <c r="A1036" s="377" t="s">
        <v>943</v>
      </c>
      <c r="B1036" s="378">
        <v>191</v>
      </c>
      <c r="C1036" s="381">
        <v>47</v>
      </c>
      <c r="D1036" s="380">
        <f t="shared" si="17"/>
        <v>-75.3926701570681</v>
      </c>
    </row>
    <row r="1037" s="344" customFormat="1" ht="20.1" customHeight="1" spans="1:4">
      <c r="A1037" s="377" t="s">
        <v>944</v>
      </c>
      <c r="B1037" s="378">
        <v>191</v>
      </c>
      <c r="C1037" s="379">
        <v>22</v>
      </c>
      <c r="D1037" s="380">
        <f t="shared" si="17"/>
        <v>-88.4816753926702</v>
      </c>
    </row>
    <row r="1038" s="344" customFormat="1" ht="20.1" customHeight="1" spans="1:4">
      <c r="A1038" s="377" t="s">
        <v>945</v>
      </c>
      <c r="B1038" s="378">
        <v>0</v>
      </c>
      <c r="C1038" s="379">
        <v>25</v>
      </c>
      <c r="D1038" s="380" t="str">
        <f t="shared" si="17"/>
        <v/>
      </c>
    </row>
    <row r="1039" s="344" customFormat="1" ht="20.1" customHeight="1" spans="1:4">
      <c r="A1039" s="377" t="s">
        <v>946</v>
      </c>
      <c r="B1039" s="378">
        <v>52504</v>
      </c>
      <c r="C1039" s="381">
        <v>12220</v>
      </c>
      <c r="D1039" s="380">
        <f t="shared" si="17"/>
        <v>-76.7255828127381</v>
      </c>
    </row>
    <row r="1040" s="344" customFormat="1" ht="20.1" customHeight="1" spans="1:4">
      <c r="A1040" s="377" t="s">
        <v>947</v>
      </c>
      <c r="B1040" s="378">
        <v>0</v>
      </c>
      <c r="C1040" s="381">
        <v>0</v>
      </c>
      <c r="D1040" s="380" t="str">
        <f t="shared" si="17"/>
        <v/>
      </c>
    </row>
    <row r="1041" s="344" customFormat="1" ht="20.1" customHeight="1" spans="1:4">
      <c r="A1041" s="377" t="s">
        <v>169</v>
      </c>
      <c r="B1041" s="378">
        <v>0</v>
      </c>
      <c r="C1041" s="381">
        <v>0</v>
      </c>
      <c r="D1041" s="380" t="str">
        <f t="shared" si="17"/>
        <v/>
      </c>
    </row>
    <row r="1042" s="344" customFormat="1" ht="20.1" customHeight="1" spans="1:4">
      <c r="A1042" s="377" t="s">
        <v>170</v>
      </c>
      <c r="B1042" s="378">
        <v>0</v>
      </c>
      <c r="C1042" s="381">
        <v>0</v>
      </c>
      <c r="D1042" s="380" t="str">
        <f t="shared" si="17"/>
        <v/>
      </c>
    </row>
    <row r="1043" s="344" customFormat="1" ht="20.1" customHeight="1" spans="1:4">
      <c r="A1043" s="377" t="s">
        <v>171</v>
      </c>
      <c r="B1043" s="378">
        <v>0</v>
      </c>
      <c r="C1043" s="381">
        <v>0</v>
      </c>
      <c r="D1043" s="380" t="str">
        <f t="shared" si="17"/>
        <v/>
      </c>
    </row>
    <row r="1044" s="344" customFormat="1" ht="20.1" customHeight="1" spans="1:4">
      <c r="A1044" s="377" t="s">
        <v>948</v>
      </c>
      <c r="B1044" s="378">
        <v>0</v>
      </c>
      <c r="C1044" s="381">
        <v>0</v>
      </c>
      <c r="D1044" s="380" t="str">
        <f t="shared" si="17"/>
        <v/>
      </c>
    </row>
    <row r="1045" s="344" customFormat="1" ht="20.1" customHeight="1" spans="1:4">
      <c r="A1045" s="377" t="s">
        <v>949</v>
      </c>
      <c r="B1045" s="378">
        <v>0</v>
      </c>
      <c r="C1045" s="381">
        <v>0</v>
      </c>
      <c r="D1045" s="380" t="str">
        <f t="shared" si="17"/>
        <v/>
      </c>
    </row>
    <row r="1046" s="344" customFormat="1" ht="20.1" customHeight="1" spans="1:4">
      <c r="A1046" s="377" t="s">
        <v>950</v>
      </c>
      <c r="B1046" s="378">
        <v>0</v>
      </c>
      <c r="C1046" s="381">
        <v>0</v>
      </c>
      <c r="D1046" s="380" t="str">
        <f t="shared" si="17"/>
        <v/>
      </c>
    </row>
    <row r="1047" s="344" customFormat="1" ht="20.1" customHeight="1" spans="1:4">
      <c r="A1047" s="377" t="s">
        <v>951</v>
      </c>
      <c r="B1047" s="378">
        <v>0</v>
      </c>
      <c r="C1047" s="381">
        <v>0</v>
      </c>
      <c r="D1047" s="380" t="str">
        <f t="shared" si="17"/>
        <v/>
      </c>
    </row>
    <row r="1048" s="344" customFormat="1" ht="20.1" customHeight="1" spans="1:4">
      <c r="A1048" s="377" t="s">
        <v>952</v>
      </c>
      <c r="B1048" s="378">
        <v>0</v>
      </c>
      <c r="C1048" s="379">
        <v>0</v>
      </c>
      <c r="D1048" s="380" t="str">
        <f t="shared" si="17"/>
        <v/>
      </c>
    </row>
    <row r="1049" s="344" customFormat="1" ht="20.1" customHeight="1" spans="1:4">
      <c r="A1049" s="377" t="s">
        <v>953</v>
      </c>
      <c r="B1049" s="378">
        <v>0</v>
      </c>
      <c r="C1049" s="381">
        <v>0</v>
      </c>
      <c r="D1049" s="380" t="str">
        <f t="shared" si="17"/>
        <v/>
      </c>
    </row>
    <row r="1050" s="344" customFormat="1" ht="20.1" customHeight="1" spans="1:4">
      <c r="A1050" s="377" t="s">
        <v>954</v>
      </c>
      <c r="B1050" s="378">
        <v>2560</v>
      </c>
      <c r="C1050" s="381">
        <v>0</v>
      </c>
      <c r="D1050" s="380">
        <f t="shared" si="17"/>
        <v>-100</v>
      </c>
    </row>
    <row r="1051" s="344" customFormat="1" ht="20.1" customHeight="1" spans="1:4">
      <c r="A1051" s="377" t="s">
        <v>169</v>
      </c>
      <c r="B1051" s="378">
        <v>0</v>
      </c>
      <c r="C1051" s="381">
        <v>0</v>
      </c>
      <c r="D1051" s="380" t="str">
        <f t="shared" si="17"/>
        <v/>
      </c>
    </row>
    <row r="1052" s="344" customFormat="1" ht="20.1" customHeight="1" spans="1:4">
      <c r="A1052" s="377" t="s">
        <v>170</v>
      </c>
      <c r="B1052" s="378">
        <v>0</v>
      </c>
      <c r="C1052" s="381">
        <v>0</v>
      </c>
      <c r="D1052" s="380" t="str">
        <f t="shared" si="17"/>
        <v/>
      </c>
    </row>
    <row r="1053" s="344" customFormat="1" ht="20.1" customHeight="1" spans="1:4">
      <c r="A1053" s="377" t="s">
        <v>171</v>
      </c>
      <c r="B1053" s="378">
        <v>0</v>
      </c>
      <c r="C1053" s="381">
        <v>0</v>
      </c>
      <c r="D1053" s="380" t="str">
        <f t="shared" si="17"/>
        <v/>
      </c>
    </row>
    <row r="1054" s="344" customFormat="1" ht="20.1" customHeight="1" spans="1:4">
      <c r="A1054" s="377" t="s">
        <v>955</v>
      </c>
      <c r="B1054" s="378">
        <v>0</v>
      </c>
      <c r="C1054" s="381">
        <v>0</v>
      </c>
      <c r="D1054" s="380" t="str">
        <f t="shared" ref="D1054:D1117" si="18">IFERROR((C1054/B1054-1)*100,"")</f>
        <v/>
      </c>
    </row>
    <row r="1055" s="344" customFormat="1" ht="20.1" customHeight="1" spans="1:4">
      <c r="A1055" s="377" t="s">
        <v>956</v>
      </c>
      <c r="B1055" s="378">
        <v>0</v>
      </c>
      <c r="C1055" s="381">
        <v>0</v>
      </c>
      <c r="D1055" s="380" t="str">
        <f t="shared" si="18"/>
        <v/>
      </c>
    </row>
    <row r="1056" s="344" customFormat="1" ht="20.1" customHeight="1" spans="1:4">
      <c r="A1056" s="377" t="s">
        <v>957</v>
      </c>
      <c r="B1056" s="378">
        <v>0</v>
      </c>
      <c r="C1056" s="381">
        <v>0</v>
      </c>
      <c r="D1056" s="380" t="str">
        <f t="shared" si="18"/>
        <v/>
      </c>
    </row>
    <row r="1057" s="344" customFormat="1" ht="20.1" customHeight="1" spans="1:4">
      <c r="A1057" s="377" t="s">
        <v>958</v>
      </c>
      <c r="B1057" s="378">
        <v>0</v>
      </c>
      <c r="C1057" s="381">
        <v>0</v>
      </c>
      <c r="D1057" s="380" t="str">
        <f t="shared" si="18"/>
        <v/>
      </c>
    </row>
    <row r="1058" s="344" customFormat="1" ht="20.1" customHeight="1" spans="1:4">
      <c r="A1058" s="377" t="s">
        <v>959</v>
      </c>
      <c r="B1058" s="378">
        <v>0</v>
      </c>
      <c r="C1058" s="381">
        <v>0</v>
      </c>
      <c r="D1058" s="380" t="str">
        <f t="shared" si="18"/>
        <v/>
      </c>
    </row>
    <row r="1059" s="344" customFormat="1" ht="20.1" customHeight="1" spans="1:4">
      <c r="A1059" s="377" t="s">
        <v>960</v>
      </c>
      <c r="B1059" s="378">
        <v>0</v>
      </c>
      <c r="C1059" s="381">
        <v>0</v>
      </c>
      <c r="D1059" s="380" t="str">
        <f t="shared" si="18"/>
        <v/>
      </c>
    </row>
    <row r="1060" s="344" customFormat="1" ht="20.1" customHeight="1" spans="1:4">
      <c r="A1060" s="377" t="s">
        <v>961</v>
      </c>
      <c r="B1060" s="378">
        <v>0</v>
      </c>
      <c r="C1060" s="381">
        <v>0</v>
      </c>
      <c r="D1060" s="380" t="str">
        <f t="shared" si="18"/>
        <v/>
      </c>
    </row>
    <row r="1061" s="344" customFormat="1" ht="20.1" customHeight="1" spans="1:4">
      <c r="A1061" s="377" t="s">
        <v>962</v>
      </c>
      <c r="B1061" s="378">
        <v>0</v>
      </c>
      <c r="C1061" s="381">
        <v>0</v>
      </c>
      <c r="D1061" s="380" t="str">
        <f t="shared" si="18"/>
        <v/>
      </c>
    </row>
    <row r="1062" s="344" customFormat="1" ht="20.1" customHeight="1" spans="1:4">
      <c r="A1062" s="377" t="s">
        <v>963</v>
      </c>
      <c r="B1062" s="378">
        <v>2560</v>
      </c>
      <c r="C1062" s="381">
        <v>0</v>
      </c>
      <c r="D1062" s="380">
        <f t="shared" si="18"/>
        <v>-100</v>
      </c>
    </row>
    <row r="1063" s="344" customFormat="1" ht="20.1" customHeight="1" spans="1:4">
      <c r="A1063" s="377" t="s">
        <v>964</v>
      </c>
      <c r="B1063" s="378">
        <v>0</v>
      </c>
      <c r="C1063" s="381">
        <v>0</v>
      </c>
      <c r="D1063" s="380" t="str">
        <f t="shared" si="18"/>
        <v/>
      </c>
    </row>
    <row r="1064" s="344" customFormat="1" ht="20.1" customHeight="1" spans="1:4">
      <c r="A1064" s="377" t="s">
        <v>965</v>
      </c>
      <c r="B1064" s="378">
        <v>0</v>
      </c>
      <c r="C1064" s="379">
        <v>0</v>
      </c>
      <c r="D1064" s="380" t="str">
        <f t="shared" si="18"/>
        <v/>
      </c>
    </row>
    <row r="1065" s="344" customFormat="1" ht="20.1" customHeight="1" spans="1:4">
      <c r="A1065" s="377" t="s">
        <v>966</v>
      </c>
      <c r="B1065" s="378">
        <v>0</v>
      </c>
      <c r="C1065" s="381">
        <v>0</v>
      </c>
      <c r="D1065" s="380" t="str">
        <f t="shared" si="18"/>
        <v/>
      </c>
    </row>
    <row r="1066" s="344" customFormat="1" ht="20.1" customHeight="1" spans="1:4">
      <c r="A1066" s="377" t="s">
        <v>967</v>
      </c>
      <c r="B1066" s="378">
        <v>0</v>
      </c>
      <c r="C1066" s="381">
        <v>0</v>
      </c>
      <c r="D1066" s="380" t="str">
        <f t="shared" si="18"/>
        <v/>
      </c>
    </row>
    <row r="1067" s="344" customFormat="1" ht="20.1" customHeight="1" spans="1:4">
      <c r="A1067" s="377" t="s">
        <v>169</v>
      </c>
      <c r="B1067" s="378">
        <v>0</v>
      </c>
      <c r="C1067" s="381">
        <v>0</v>
      </c>
      <c r="D1067" s="380" t="str">
        <f t="shared" si="18"/>
        <v/>
      </c>
    </row>
    <row r="1068" s="344" customFormat="1" ht="20.1" customHeight="1" spans="1:4">
      <c r="A1068" s="377" t="s">
        <v>170</v>
      </c>
      <c r="B1068" s="378">
        <v>0</v>
      </c>
      <c r="C1068" s="381">
        <v>0</v>
      </c>
      <c r="D1068" s="380" t="str">
        <f t="shared" si="18"/>
        <v/>
      </c>
    </row>
    <row r="1069" s="344" customFormat="1" ht="20.1" customHeight="1" spans="1:4">
      <c r="A1069" s="377" t="s">
        <v>171</v>
      </c>
      <c r="B1069" s="378">
        <v>0</v>
      </c>
      <c r="C1069" s="379">
        <v>0</v>
      </c>
      <c r="D1069" s="380" t="str">
        <f t="shared" si="18"/>
        <v/>
      </c>
    </row>
    <row r="1070" s="344" customFormat="1" ht="20.1" customHeight="1" spans="1:4">
      <c r="A1070" s="377" t="s">
        <v>968</v>
      </c>
      <c r="B1070" s="378">
        <v>0</v>
      </c>
      <c r="C1070" s="381">
        <v>0</v>
      </c>
      <c r="D1070" s="380" t="str">
        <f t="shared" si="18"/>
        <v/>
      </c>
    </row>
    <row r="1071" s="344" customFormat="1" ht="20.1" customHeight="1" spans="1:4">
      <c r="A1071" s="377" t="s">
        <v>969</v>
      </c>
      <c r="B1071" s="378">
        <v>41370</v>
      </c>
      <c r="C1071" s="381">
        <v>12220</v>
      </c>
      <c r="D1071" s="380">
        <f t="shared" si="18"/>
        <v>-70.4616872129562</v>
      </c>
    </row>
    <row r="1072" s="344" customFormat="1" ht="20.1" customHeight="1" spans="1:4">
      <c r="A1072" s="377" t="s">
        <v>169</v>
      </c>
      <c r="B1072" s="378">
        <v>397</v>
      </c>
      <c r="C1072" s="381">
        <v>422</v>
      </c>
      <c r="D1072" s="380">
        <f t="shared" si="18"/>
        <v>6.29722921914357</v>
      </c>
    </row>
    <row r="1073" s="344" customFormat="1" ht="20.1" customHeight="1" spans="1:4">
      <c r="A1073" s="377" t="s">
        <v>170</v>
      </c>
      <c r="B1073" s="378">
        <v>39</v>
      </c>
      <c r="C1073" s="381">
        <v>60</v>
      </c>
      <c r="D1073" s="380">
        <f t="shared" si="18"/>
        <v>53.8461538461539</v>
      </c>
    </row>
    <row r="1074" s="344" customFormat="1" ht="20.1" customHeight="1" spans="1:4">
      <c r="A1074" s="377" t="s">
        <v>171</v>
      </c>
      <c r="B1074" s="378">
        <v>0</v>
      </c>
      <c r="C1074" s="381">
        <v>0</v>
      </c>
      <c r="D1074" s="380" t="str">
        <f t="shared" si="18"/>
        <v/>
      </c>
    </row>
    <row r="1075" s="344" customFormat="1" ht="20.1" customHeight="1" spans="1:4">
      <c r="A1075" s="377" t="s">
        <v>970</v>
      </c>
      <c r="B1075" s="378">
        <v>0</v>
      </c>
      <c r="C1075" s="381">
        <v>0</v>
      </c>
      <c r="D1075" s="380" t="str">
        <f t="shared" si="18"/>
        <v/>
      </c>
    </row>
    <row r="1076" s="344" customFormat="1" ht="20.1" customHeight="1" spans="1:4">
      <c r="A1076" s="377" t="s">
        <v>971</v>
      </c>
      <c r="B1076" s="378">
        <v>0</v>
      </c>
      <c r="C1076" s="381">
        <v>0</v>
      </c>
      <c r="D1076" s="380" t="str">
        <f t="shared" si="18"/>
        <v/>
      </c>
    </row>
    <row r="1077" s="344" customFormat="1" ht="20.1" customHeight="1" spans="1:4">
      <c r="A1077" s="377" t="s">
        <v>972</v>
      </c>
      <c r="B1077" s="378">
        <v>0</v>
      </c>
      <c r="C1077" s="381">
        <v>0</v>
      </c>
      <c r="D1077" s="380" t="str">
        <f t="shared" si="18"/>
        <v/>
      </c>
    </row>
    <row r="1078" s="344" customFormat="1" ht="20.1" customHeight="1" spans="1:4">
      <c r="A1078" s="377" t="s">
        <v>973</v>
      </c>
      <c r="B1078" s="378">
        <v>0</v>
      </c>
      <c r="C1078" s="381">
        <v>0</v>
      </c>
      <c r="D1078" s="380" t="str">
        <f t="shared" si="18"/>
        <v/>
      </c>
    </row>
    <row r="1079" s="344" customFormat="1" ht="20.1" customHeight="1" spans="1:4">
      <c r="A1079" s="377" t="s">
        <v>974</v>
      </c>
      <c r="B1079" s="378">
        <v>40849</v>
      </c>
      <c r="C1079" s="381">
        <v>11648</v>
      </c>
      <c r="D1079" s="380">
        <f t="shared" si="18"/>
        <v>-71.4852260765257</v>
      </c>
    </row>
    <row r="1080" s="344" customFormat="1" ht="20.1" customHeight="1" spans="1:4">
      <c r="A1080" s="377" t="s">
        <v>178</v>
      </c>
      <c r="B1080" s="378">
        <v>85</v>
      </c>
      <c r="C1080" s="379">
        <v>90</v>
      </c>
      <c r="D1080" s="380">
        <f t="shared" si="18"/>
        <v>5.88235294117647</v>
      </c>
    </row>
    <row r="1081" s="344" customFormat="1" ht="20.1" customHeight="1" spans="1:4">
      <c r="A1081" s="377" t="s">
        <v>975</v>
      </c>
      <c r="B1081" s="378">
        <v>0</v>
      </c>
      <c r="C1081" s="381">
        <v>0</v>
      </c>
      <c r="D1081" s="380" t="str">
        <f t="shared" si="18"/>
        <v/>
      </c>
    </row>
    <row r="1082" s="344" customFormat="1" ht="20.1" customHeight="1" spans="1:4">
      <c r="A1082" s="377" t="s">
        <v>976</v>
      </c>
      <c r="B1082" s="378">
        <v>176</v>
      </c>
      <c r="C1082" s="381">
        <v>0</v>
      </c>
      <c r="D1082" s="380">
        <f t="shared" si="18"/>
        <v>-100</v>
      </c>
    </row>
    <row r="1083" s="344" customFormat="1" ht="20.1" customHeight="1" spans="1:4">
      <c r="A1083" s="377" t="s">
        <v>169</v>
      </c>
      <c r="B1083" s="378">
        <v>0</v>
      </c>
      <c r="C1083" s="381">
        <v>0</v>
      </c>
      <c r="D1083" s="380" t="str">
        <f t="shared" si="18"/>
        <v/>
      </c>
    </row>
    <row r="1084" s="344" customFormat="1" ht="20.1" customHeight="1" spans="1:4">
      <c r="A1084" s="377" t="s">
        <v>170</v>
      </c>
      <c r="B1084" s="378">
        <v>0</v>
      </c>
      <c r="C1084" s="381">
        <v>0</v>
      </c>
      <c r="D1084" s="380" t="str">
        <f t="shared" si="18"/>
        <v/>
      </c>
    </row>
    <row r="1085" s="344" customFormat="1" ht="20.1" customHeight="1" spans="1:4">
      <c r="A1085" s="377" t="s">
        <v>171</v>
      </c>
      <c r="B1085" s="378">
        <v>176</v>
      </c>
      <c r="C1085" s="381">
        <v>0</v>
      </c>
      <c r="D1085" s="380">
        <f t="shared" si="18"/>
        <v>-100</v>
      </c>
    </row>
    <row r="1086" s="344" customFormat="1" ht="20.1" customHeight="1" spans="1:4">
      <c r="A1086" s="377" t="s">
        <v>977</v>
      </c>
      <c r="B1086" s="378">
        <v>0</v>
      </c>
      <c r="C1086" s="381">
        <v>0</v>
      </c>
      <c r="D1086" s="380" t="str">
        <f t="shared" si="18"/>
        <v/>
      </c>
    </row>
    <row r="1087" s="344" customFormat="1" ht="20.1" customHeight="1" spans="1:4">
      <c r="A1087" s="377" t="s">
        <v>978</v>
      </c>
      <c r="B1087" s="378">
        <v>0</v>
      </c>
      <c r="C1087" s="379">
        <v>0</v>
      </c>
      <c r="D1087" s="380" t="str">
        <f t="shared" si="18"/>
        <v/>
      </c>
    </row>
    <row r="1088" s="344" customFormat="1" ht="20.1" customHeight="1" spans="1:4">
      <c r="A1088" s="377" t="s">
        <v>979</v>
      </c>
      <c r="B1088" s="378">
        <v>0</v>
      </c>
      <c r="C1088" s="381">
        <v>0</v>
      </c>
      <c r="D1088" s="380" t="str">
        <f t="shared" si="18"/>
        <v/>
      </c>
    </row>
    <row r="1089" s="344" customFormat="1" ht="20.1" customHeight="1" spans="1:4">
      <c r="A1089" s="377" t="s">
        <v>980</v>
      </c>
      <c r="B1089" s="378">
        <v>8398</v>
      </c>
      <c r="C1089" s="381">
        <v>0</v>
      </c>
      <c r="D1089" s="380">
        <f t="shared" si="18"/>
        <v>-100</v>
      </c>
    </row>
    <row r="1090" s="344" customFormat="1" ht="20.1" customHeight="1" spans="1:4">
      <c r="A1090" s="377" t="s">
        <v>169</v>
      </c>
      <c r="B1090" s="378">
        <v>0</v>
      </c>
      <c r="C1090" s="381">
        <v>0</v>
      </c>
      <c r="D1090" s="380" t="str">
        <f t="shared" si="18"/>
        <v/>
      </c>
    </row>
    <row r="1091" s="344" customFormat="1" ht="20.1" customHeight="1" spans="1:4">
      <c r="A1091" s="377" t="s">
        <v>170</v>
      </c>
      <c r="B1091" s="378">
        <v>1</v>
      </c>
      <c r="C1091" s="381">
        <v>0</v>
      </c>
      <c r="D1091" s="380">
        <f t="shared" si="18"/>
        <v>-100</v>
      </c>
    </row>
    <row r="1092" s="344" customFormat="1" ht="20.1" customHeight="1" spans="1:4">
      <c r="A1092" s="377" t="s">
        <v>171</v>
      </c>
      <c r="B1092" s="378">
        <v>0</v>
      </c>
      <c r="C1092" s="381">
        <v>0</v>
      </c>
      <c r="D1092" s="380" t="str">
        <f t="shared" si="18"/>
        <v/>
      </c>
    </row>
    <row r="1093" s="344" customFormat="1" ht="20.1" customHeight="1" spans="1:4">
      <c r="A1093" s="377" t="s">
        <v>981</v>
      </c>
      <c r="B1093" s="378">
        <v>0</v>
      </c>
      <c r="C1093" s="381">
        <v>0</v>
      </c>
      <c r="D1093" s="380" t="str">
        <f t="shared" si="18"/>
        <v/>
      </c>
    </row>
    <row r="1094" s="344" customFormat="1" ht="20.1" customHeight="1" spans="1:4">
      <c r="A1094" s="377" t="s">
        <v>982</v>
      </c>
      <c r="B1094" s="378">
        <v>8397</v>
      </c>
      <c r="C1094" s="381">
        <v>0</v>
      </c>
      <c r="D1094" s="380">
        <f t="shared" si="18"/>
        <v>-100</v>
      </c>
    </row>
    <row r="1095" s="344" customFormat="1" ht="20.1" customHeight="1" spans="1:4">
      <c r="A1095" s="377" t="s">
        <v>983</v>
      </c>
      <c r="B1095" s="378">
        <v>0</v>
      </c>
      <c r="C1095" s="379">
        <v>0</v>
      </c>
      <c r="D1095" s="380" t="str">
        <f t="shared" si="18"/>
        <v/>
      </c>
    </row>
    <row r="1096" s="344" customFormat="1" ht="20.1" customHeight="1" spans="1:4">
      <c r="A1096" s="377" t="s">
        <v>984</v>
      </c>
      <c r="B1096" s="378">
        <v>0</v>
      </c>
      <c r="C1096" s="381">
        <v>0</v>
      </c>
      <c r="D1096" s="380" t="str">
        <f t="shared" si="18"/>
        <v/>
      </c>
    </row>
    <row r="1097" s="344" customFormat="1" ht="20.1" customHeight="1" spans="1:4">
      <c r="A1097" s="377" t="s">
        <v>985</v>
      </c>
      <c r="B1097" s="378">
        <v>0</v>
      </c>
      <c r="C1097" s="381">
        <v>0</v>
      </c>
      <c r="D1097" s="380" t="str">
        <f t="shared" si="18"/>
        <v/>
      </c>
    </row>
    <row r="1098" s="344" customFormat="1" ht="20.1" customHeight="1" spans="1:4">
      <c r="A1098" s="377" t="s">
        <v>986</v>
      </c>
      <c r="B1098" s="378">
        <v>0</v>
      </c>
      <c r="C1098" s="381">
        <v>0</v>
      </c>
      <c r="D1098" s="380" t="str">
        <f t="shared" si="18"/>
        <v/>
      </c>
    </row>
    <row r="1099" s="344" customFormat="1" ht="20.1" customHeight="1" spans="1:4">
      <c r="A1099" s="377" t="s">
        <v>987</v>
      </c>
      <c r="B1099" s="378">
        <v>0</v>
      </c>
      <c r="C1099" s="381">
        <v>0</v>
      </c>
      <c r="D1099" s="380" t="str">
        <f t="shared" si="18"/>
        <v/>
      </c>
    </row>
    <row r="1100" s="344" customFormat="1" ht="20.1" customHeight="1" spans="1:4">
      <c r="A1100" s="377" t="s">
        <v>988</v>
      </c>
      <c r="B1100" s="378">
        <v>0</v>
      </c>
      <c r="C1100" s="381">
        <v>0</v>
      </c>
      <c r="D1100" s="380" t="str">
        <f t="shared" si="18"/>
        <v/>
      </c>
    </row>
    <row r="1101" s="344" customFormat="1" ht="20.1" customHeight="1" spans="1:4">
      <c r="A1101" s="377" t="s">
        <v>989</v>
      </c>
      <c r="B1101" s="378">
        <v>0</v>
      </c>
      <c r="C1101" s="379">
        <v>0</v>
      </c>
      <c r="D1101" s="380" t="str">
        <f t="shared" si="18"/>
        <v/>
      </c>
    </row>
    <row r="1102" s="344" customFormat="1" ht="20.1" customHeight="1" spans="1:4">
      <c r="A1102" s="377" t="s">
        <v>990</v>
      </c>
      <c r="B1102" s="378">
        <v>0</v>
      </c>
      <c r="C1102" s="379">
        <v>0</v>
      </c>
      <c r="D1102" s="380" t="str">
        <f t="shared" si="18"/>
        <v/>
      </c>
    </row>
    <row r="1103" s="344" customFormat="1" ht="20.1" customHeight="1" spans="1:4">
      <c r="A1103" s="377" t="s">
        <v>991</v>
      </c>
      <c r="B1103" s="378">
        <v>13606</v>
      </c>
      <c r="C1103" s="381">
        <v>5257</v>
      </c>
      <c r="D1103" s="380">
        <f t="shared" si="18"/>
        <v>-61.3626341320006</v>
      </c>
    </row>
    <row r="1104" s="344" customFormat="1" ht="20.1" customHeight="1" spans="1:4">
      <c r="A1104" s="377" t="s">
        <v>992</v>
      </c>
      <c r="B1104" s="378">
        <v>12210</v>
      </c>
      <c r="C1104" s="381">
        <v>5257</v>
      </c>
      <c r="D1104" s="380">
        <f t="shared" si="18"/>
        <v>-56.9451269451269</v>
      </c>
    </row>
    <row r="1105" s="344" customFormat="1" ht="20.1" customHeight="1" spans="1:4">
      <c r="A1105" s="377" t="s">
        <v>169</v>
      </c>
      <c r="B1105" s="378">
        <v>219</v>
      </c>
      <c r="C1105" s="381">
        <v>228</v>
      </c>
      <c r="D1105" s="380">
        <f t="shared" si="18"/>
        <v>4.10958904109588</v>
      </c>
    </row>
    <row r="1106" s="344" customFormat="1" ht="20.1" customHeight="1" spans="1:4">
      <c r="A1106" s="377" t="s">
        <v>170</v>
      </c>
      <c r="B1106" s="378">
        <v>0</v>
      </c>
      <c r="C1106" s="381">
        <v>0</v>
      </c>
      <c r="D1106" s="380" t="str">
        <f t="shared" si="18"/>
        <v/>
      </c>
    </row>
    <row r="1107" s="344" customFormat="1" ht="20.1" customHeight="1" spans="1:4">
      <c r="A1107" s="377" t="s">
        <v>171</v>
      </c>
      <c r="B1107" s="378">
        <v>0</v>
      </c>
      <c r="C1107" s="381">
        <v>0</v>
      </c>
      <c r="D1107" s="380" t="str">
        <f t="shared" si="18"/>
        <v/>
      </c>
    </row>
    <row r="1108" s="344" customFormat="1" ht="20.1" customHeight="1" spans="1:4">
      <c r="A1108" s="377" t="s">
        <v>993</v>
      </c>
      <c r="B1108" s="378">
        <v>0</v>
      </c>
      <c r="C1108" s="381">
        <v>0</v>
      </c>
      <c r="D1108" s="380" t="str">
        <f t="shared" si="18"/>
        <v/>
      </c>
    </row>
    <row r="1109" s="344" customFormat="1" ht="20.1" customHeight="1" spans="1:4">
      <c r="A1109" s="377" t="s">
        <v>994</v>
      </c>
      <c r="B1109" s="378">
        <v>0</v>
      </c>
      <c r="C1109" s="381">
        <v>0</v>
      </c>
      <c r="D1109" s="380" t="str">
        <f t="shared" si="18"/>
        <v/>
      </c>
    </row>
    <row r="1110" s="344" customFormat="1" ht="20.1" customHeight="1" spans="1:4">
      <c r="A1110" s="377" t="s">
        <v>995</v>
      </c>
      <c r="B1110" s="378">
        <v>0</v>
      </c>
      <c r="C1110" s="381">
        <v>0</v>
      </c>
      <c r="D1110" s="380" t="str">
        <f t="shared" si="18"/>
        <v/>
      </c>
    </row>
    <row r="1111" s="344" customFormat="1" ht="20.1" customHeight="1" spans="1:4">
      <c r="A1111" s="377" t="s">
        <v>996</v>
      </c>
      <c r="B1111" s="378">
        <v>0</v>
      </c>
      <c r="C1111" s="381">
        <v>0</v>
      </c>
      <c r="D1111" s="380" t="str">
        <f t="shared" si="18"/>
        <v/>
      </c>
    </row>
    <row r="1112" s="344" customFormat="1" ht="20.1" customHeight="1" spans="1:4">
      <c r="A1112" s="377" t="s">
        <v>178</v>
      </c>
      <c r="B1112" s="378">
        <v>0</v>
      </c>
      <c r="C1112" s="379">
        <v>0</v>
      </c>
      <c r="D1112" s="380" t="str">
        <f t="shared" si="18"/>
        <v/>
      </c>
    </row>
    <row r="1113" s="344" customFormat="1" ht="20.1" customHeight="1" spans="1:4">
      <c r="A1113" s="377" t="s">
        <v>997</v>
      </c>
      <c r="B1113" s="378">
        <v>11991</v>
      </c>
      <c r="C1113" s="381">
        <v>5029</v>
      </c>
      <c r="D1113" s="380">
        <f t="shared" si="18"/>
        <v>-58.0602118255358</v>
      </c>
    </row>
    <row r="1114" s="344" customFormat="1" ht="20.1" customHeight="1" spans="1:4">
      <c r="A1114" s="377" t="s">
        <v>998</v>
      </c>
      <c r="B1114" s="378">
        <v>232</v>
      </c>
      <c r="C1114" s="381">
        <v>0</v>
      </c>
      <c r="D1114" s="380">
        <f t="shared" si="18"/>
        <v>-100</v>
      </c>
    </row>
    <row r="1115" s="344" customFormat="1" ht="20.1" customHeight="1" spans="1:4">
      <c r="A1115" s="377" t="s">
        <v>169</v>
      </c>
      <c r="B1115" s="378">
        <v>0</v>
      </c>
      <c r="C1115" s="381">
        <v>0</v>
      </c>
      <c r="D1115" s="380" t="str">
        <f t="shared" si="18"/>
        <v/>
      </c>
    </row>
    <row r="1116" s="344" customFormat="1" ht="20.1" customHeight="1" spans="1:4">
      <c r="A1116" s="377" t="s">
        <v>170</v>
      </c>
      <c r="B1116" s="378">
        <v>0</v>
      </c>
      <c r="C1116" s="381">
        <v>0</v>
      </c>
      <c r="D1116" s="380" t="str">
        <f t="shared" si="18"/>
        <v/>
      </c>
    </row>
    <row r="1117" s="344" customFormat="1" ht="20.1" customHeight="1" spans="1:4">
      <c r="A1117" s="377" t="s">
        <v>171</v>
      </c>
      <c r="B1117" s="378">
        <v>0</v>
      </c>
      <c r="C1117" s="381">
        <v>0</v>
      </c>
      <c r="D1117" s="380" t="str">
        <f t="shared" si="18"/>
        <v/>
      </c>
    </row>
    <row r="1118" s="344" customFormat="1" ht="20.1" customHeight="1" spans="1:4">
      <c r="A1118" s="377" t="s">
        <v>999</v>
      </c>
      <c r="B1118" s="378">
        <v>0</v>
      </c>
      <c r="C1118" s="379">
        <v>0</v>
      </c>
      <c r="D1118" s="380" t="str">
        <f t="shared" ref="D1118:D1181" si="19">IFERROR((C1118/B1118-1)*100,"")</f>
        <v/>
      </c>
    </row>
    <row r="1119" s="344" customFormat="1" ht="20.1" customHeight="1" spans="1:4">
      <c r="A1119" s="377" t="s">
        <v>1000</v>
      </c>
      <c r="B1119" s="378">
        <v>232</v>
      </c>
      <c r="C1119" s="381">
        <v>0</v>
      </c>
      <c r="D1119" s="380">
        <f t="shared" si="19"/>
        <v>-100</v>
      </c>
    </row>
    <row r="1120" s="344" customFormat="1" ht="20.1" customHeight="1" spans="1:4">
      <c r="A1120" s="377" t="s">
        <v>1001</v>
      </c>
      <c r="B1120" s="378">
        <v>1164</v>
      </c>
      <c r="C1120" s="381">
        <v>0</v>
      </c>
      <c r="D1120" s="380">
        <f t="shared" si="19"/>
        <v>-100</v>
      </c>
    </row>
    <row r="1121" s="344" customFormat="1" ht="20.1" customHeight="1" spans="1:4">
      <c r="A1121" s="377" t="s">
        <v>1002</v>
      </c>
      <c r="B1121" s="378">
        <v>0</v>
      </c>
      <c r="C1121" s="379">
        <v>0</v>
      </c>
      <c r="D1121" s="380" t="str">
        <f t="shared" si="19"/>
        <v/>
      </c>
    </row>
    <row r="1122" s="344" customFormat="1" ht="20.1" customHeight="1" spans="1:4">
      <c r="A1122" s="377" t="s">
        <v>1003</v>
      </c>
      <c r="B1122" s="378">
        <v>1164</v>
      </c>
      <c r="C1122" s="379">
        <v>0</v>
      </c>
      <c r="D1122" s="380">
        <f t="shared" si="19"/>
        <v>-100</v>
      </c>
    </row>
    <row r="1123" s="344" customFormat="1" ht="20.1" customHeight="1" spans="1:4">
      <c r="A1123" s="377" t="s">
        <v>1004</v>
      </c>
      <c r="B1123" s="378">
        <v>0</v>
      </c>
      <c r="C1123" s="381">
        <v>0</v>
      </c>
      <c r="D1123" s="380" t="str">
        <f t="shared" si="19"/>
        <v/>
      </c>
    </row>
    <row r="1124" s="344" customFormat="1" ht="20.1" customHeight="1" spans="1:4">
      <c r="A1124" s="377" t="s">
        <v>1005</v>
      </c>
      <c r="B1124" s="378">
        <v>0</v>
      </c>
      <c r="C1124" s="381">
        <v>0</v>
      </c>
      <c r="D1124" s="380" t="str">
        <f t="shared" si="19"/>
        <v/>
      </c>
    </row>
    <row r="1125" s="344" customFormat="1" ht="20.1" customHeight="1" spans="1:4">
      <c r="A1125" s="377" t="s">
        <v>169</v>
      </c>
      <c r="B1125" s="378">
        <v>0</v>
      </c>
      <c r="C1125" s="381">
        <v>0</v>
      </c>
      <c r="D1125" s="380" t="str">
        <f t="shared" si="19"/>
        <v/>
      </c>
    </row>
    <row r="1126" s="344" customFormat="1" ht="20.1" customHeight="1" spans="1:4">
      <c r="A1126" s="377" t="s">
        <v>170</v>
      </c>
      <c r="B1126" s="378">
        <v>0</v>
      </c>
      <c r="C1126" s="381">
        <v>0</v>
      </c>
      <c r="D1126" s="380" t="str">
        <f t="shared" si="19"/>
        <v/>
      </c>
    </row>
    <row r="1127" s="344" customFormat="1" ht="20.1" customHeight="1" spans="1:4">
      <c r="A1127" s="377" t="s">
        <v>171</v>
      </c>
      <c r="B1127" s="378">
        <v>0</v>
      </c>
      <c r="C1127" s="381">
        <v>0</v>
      </c>
      <c r="D1127" s="380" t="str">
        <f t="shared" si="19"/>
        <v/>
      </c>
    </row>
    <row r="1128" s="344" customFormat="1" ht="20.1" customHeight="1" spans="1:4">
      <c r="A1128" s="377" t="s">
        <v>1006</v>
      </c>
      <c r="B1128" s="378">
        <v>0</v>
      </c>
      <c r="C1128" s="381">
        <v>0</v>
      </c>
      <c r="D1128" s="380" t="str">
        <f t="shared" si="19"/>
        <v/>
      </c>
    </row>
    <row r="1129" s="344" customFormat="1" ht="20.1" customHeight="1" spans="1:4">
      <c r="A1129" s="377" t="s">
        <v>178</v>
      </c>
      <c r="B1129" s="378">
        <v>0</v>
      </c>
      <c r="C1129" s="379">
        <v>0</v>
      </c>
      <c r="D1129" s="380" t="str">
        <f t="shared" si="19"/>
        <v/>
      </c>
    </row>
    <row r="1130" s="344" customFormat="1" ht="20.1" customHeight="1" spans="1:4">
      <c r="A1130" s="377" t="s">
        <v>1007</v>
      </c>
      <c r="B1130" s="378">
        <v>0</v>
      </c>
      <c r="C1130" s="381">
        <v>0</v>
      </c>
      <c r="D1130" s="380" t="str">
        <f t="shared" si="19"/>
        <v/>
      </c>
    </row>
    <row r="1131" s="344" customFormat="1" ht="20.1" customHeight="1" spans="1:4">
      <c r="A1131" s="377" t="s">
        <v>1008</v>
      </c>
      <c r="B1131" s="378">
        <v>0</v>
      </c>
      <c r="C1131" s="381">
        <v>0</v>
      </c>
      <c r="D1131" s="380" t="str">
        <f t="shared" si="19"/>
        <v/>
      </c>
    </row>
    <row r="1132" s="344" customFormat="1" ht="20.1" customHeight="1" spans="1:4">
      <c r="A1132" s="377" t="s">
        <v>1009</v>
      </c>
      <c r="B1132" s="378">
        <v>0</v>
      </c>
      <c r="C1132" s="381">
        <v>0</v>
      </c>
      <c r="D1132" s="380" t="str">
        <f t="shared" si="19"/>
        <v/>
      </c>
    </row>
    <row r="1133" s="344" customFormat="1" ht="20.1" customHeight="1" spans="1:4">
      <c r="A1133" s="377" t="s">
        <v>1010</v>
      </c>
      <c r="B1133" s="378">
        <v>0</v>
      </c>
      <c r="C1133" s="381">
        <v>0</v>
      </c>
      <c r="D1133" s="380" t="str">
        <f t="shared" si="19"/>
        <v/>
      </c>
    </row>
    <row r="1134" s="344" customFormat="1" ht="20.1" customHeight="1" spans="1:4">
      <c r="A1134" s="377" t="s">
        <v>1011</v>
      </c>
      <c r="B1134" s="378">
        <v>0</v>
      </c>
      <c r="C1134" s="381">
        <v>0</v>
      </c>
      <c r="D1134" s="380" t="str">
        <f t="shared" si="19"/>
        <v/>
      </c>
    </row>
    <row r="1135" s="344" customFormat="1" ht="20.1" customHeight="1" spans="1:4">
      <c r="A1135" s="377" t="s">
        <v>1012</v>
      </c>
      <c r="B1135" s="378">
        <v>0</v>
      </c>
      <c r="C1135" s="381">
        <v>0</v>
      </c>
      <c r="D1135" s="380" t="str">
        <f t="shared" si="19"/>
        <v/>
      </c>
    </row>
    <row r="1136" s="344" customFormat="1" ht="20.1" customHeight="1" spans="1:4">
      <c r="A1136" s="377" t="s">
        <v>1013</v>
      </c>
      <c r="B1136" s="378">
        <v>0</v>
      </c>
      <c r="C1136" s="381">
        <v>0</v>
      </c>
      <c r="D1136" s="380" t="str">
        <f t="shared" si="19"/>
        <v/>
      </c>
    </row>
    <row r="1137" s="344" customFormat="1" ht="20.1" customHeight="1" spans="1:4">
      <c r="A1137" s="377" t="s">
        <v>1014</v>
      </c>
      <c r="B1137" s="378">
        <v>0</v>
      </c>
      <c r="C1137" s="381">
        <v>0</v>
      </c>
      <c r="D1137" s="380" t="str">
        <f t="shared" si="19"/>
        <v/>
      </c>
    </row>
    <row r="1138" s="344" customFormat="1" ht="20.1" customHeight="1" spans="1:4">
      <c r="A1138" s="377" t="s">
        <v>1015</v>
      </c>
      <c r="B1138" s="378">
        <v>0</v>
      </c>
      <c r="C1138" s="381">
        <v>0</v>
      </c>
      <c r="D1138" s="380" t="str">
        <f t="shared" si="19"/>
        <v/>
      </c>
    </row>
    <row r="1139" s="344" customFormat="1" ht="20.1" customHeight="1" spans="1:4">
      <c r="A1139" s="377" t="s">
        <v>1016</v>
      </c>
      <c r="B1139" s="378">
        <v>0</v>
      </c>
      <c r="C1139" s="379">
        <v>0</v>
      </c>
      <c r="D1139" s="380" t="str">
        <f t="shared" si="19"/>
        <v/>
      </c>
    </row>
    <row r="1140" s="344" customFormat="1" ht="20.1" customHeight="1" spans="1:4">
      <c r="A1140" s="377" t="s">
        <v>1017</v>
      </c>
      <c r="B1140" s="378">
        <v>0</v>
      </c>
      <c r="C1140" s="381">
        <v>0</v>
      </c>
      <c r="D1140" s="380" t="str">
        <f t="shared" si="19"/>
        <v/>
      </c>
    </row>
    <row r="1141" s="344" customFormat="1" ht="20.1" customHeight="1" spans="1:4">
      <c r="A1141" s="377" t="s">
        <v>1018</v>
      </c>
      <c r="B1141" s="378">
        <v>0</v>
      </c>
      <c r="C1141" s="381">
        <v>0</v>
      </c>
      <c r="D1141" s="380" t="str">
        <f t="shared" si="19"/>
        <v/>
      </c>
    </row>
    <row r="1142" s="344" customFormat="1" ht="20.1" customHeight="1" spans="1:4">
      <c r="A1142" s="377" t="s">
        <v>1019</v>
      </c>
      <c r="B1142" s="378">
        <v>0</v>
      </c>
      <c r="C1142" s="381">
        <v>0</v>
      </c>
      <c r="D1142" s="380" t="str">
        <f t="shared" si="19"/>
        <v/>
      </c>
    </row>
    <row r="1143" s="344" customFormat="1" ht="20.1" customHeight="1" spans="1:4">
      <c r="A1143" s="377" t="s">
        <v>1020</v>
      </c>
      <c r="B1143" s="378">
        <v>0</v>
      </c>
      <c r="C1143" s="381">
        <v>0</v>
      </c>
      <c r="D1143" s="380" t="str">
        <f t="shared" si="19"/>
        <v/>
      </c>
    </row>
    <row r="1144" s="344" customFormat="1" ht="20.1" customHeight="1" spans="1:4">
      <c r="A1144" s="377" t="s">
        <v>1021</v>
      </c>
      <c r="B1144" s="378">
        <v>0</v>
      </c>
      <c r="C1144" s="381">
        <v>0</v>
      </c>
      <c r="D1144" s="380" t="str">
        <f t="shared" si="19"/>
        <v/>
      </c>
    </row>
    <row r="1145" s="344" customFormat="1" ht="20.1" customHeight="1" spans="1:4">
      <c r="A1145" s="377" t="s">
        <v>1022</v>
      </c>
      <c r="B1145" s="378">
        <v>0</v>
      </c>
      <c r="C1145" s="379">
        <v>0</v>
      </c>
      <c r="D1145" s="380" t="str">
        <f t="shared" si="19"/>
        <v/>
      </c>
    </row>
    <row r="1146" s="344" customFormat="1" ht="20.1" customHeight="1" spans="1:4">
      <c r="A1146" s="377" t="s">
        <v>1023</v>
      </c>
      <c r="B1146" s="378">
        <v>0</v>
      </c>
      <c r="C1146" s="381">
        <v>0</v>
      </c>
      <c r="D1146" s="380" t="str">
        <f t="shared" si="19"/>
        <v/>
      </c>
    </row>
    <row r="1147" s="344" customFormat="1" ht="20.1" customHeight="1" spans="1:4">
      <c r="A1147" s="377" t="s">
        <v>1024</v>
      </c>
      <c r="B1147" s="378">
        <v>0</v>
      </c>
      <c r="C1147" s="381">
        <v>0</v>
      </c>
      <c r="D1147" s="380" t="str">
        <f t="shared" si="19"/>
        <v/>
      </c>
    </row>
    <row r="1148" s="344" customFormat="1" ht="20.1" customHeight="1" spans="1:4">
      <c r="A1148" s="377" t="s">
        <v>1025</v>
      </c>
      <c r="B1148" s="378">
        <v>0</v>
      </c>
      <c r="C1148" s="379">
        <v>0</v>
      </c>
      <c r="D1148" s="380" t="str">
        <f t="shared" si="19"/>
        <v/>
      </c>
    </row>
    <row r="1149" s="344" customFormat="1" ht="20.1" customHeight="1" spans="1:4">
      <c r="A1149" s="377" t="s">
        <v>1026</v>
      </c>
      <c r="B1149" s="378">
        <v>0</v>
      </c>
      <c r="C1149" s="381">
        <v>0</v>
      </c>
      <c r="D1149" s="380" t="str">
        <f t="shared" si="19"/>
        <v/>
      </c>
    </row>
    <row r="1150" s="344" customFormat="1" ht="20.1" customHeight="1" spans="1:4">
      <c r="A1150" s="377" t="s">
        <v>1027</v>
      </c>
      <c r="B1150" s="378">
        <v>0</v>
      </c>
      <c r="C1150" s="381">
        <v>0</v>
      </c>
      <c r="D1150" s="380" t="str">
        <f t="shared" si="19"/>
        <v/>
      </c>
    </row>
    <row r="1151" s="344" customFormat="1" ht="20.1" customHeight="1" spans="1:4">
      <c r="A1151" s="377" t="s">
        <v>1028</v>
      </c>
      <c r="B1151" s="378">
        <v>0</v>
      </c>
      <c r="C1151" s="379">
        <v>0</v>
      </c>
      <c r="D1151" s="380" t="str">
        <f t="shared" si="19"/>
        <v/>
      </c>
    </row>
    <row r="1152" s="344" customFormat="1" ht="20.1" customHeight="1" spans="1:4">
      <c r="A1152" s="377" t="s">
        <v>1029</v>
      </c>
      <c r="B1152" s="378">
        <v>0</v>
      </c>
      <c r="C1152" s="381">
        <v>0</v>
      </c>
      <c r="D1152" s="380" t="str">
        <f t="shared" si="19"/>
        <v/>
      </c>
    </row>
    <row r="1153" s="344" customFormat="1" ht="20.1" customHeight="1" spans="1:4">
      <c r="A1153" s="377" t="s">
        <v>1030</v>
      </c>
      <c r="B1153" s="378">
        <v>0</v>
      </c>
      <c r="C1153" s="381">
        <v>0</v>
      </c>
      <c r="D1153" s="380" t="str">
        <f t="shared" si="19"/>
        <v/>
      </c>
    </row>
    <row r="1154" s="344" customFormat="1" ht="20.1" customHeight="1" spans="1:4">
      <c r="A1154" s="377" t="s">
        <v>1031</v>
      </c>
      <c r="B1154" s="378">
        <v>0</v>
      </c>
      <c r="C1154" s="381">
        <v>0</v>
      </c>
      <c r="D1154" s="380" t="str">
        <f t="shared" si="19"/>
        <v/>
      </c>
    </row>
    <row r="1155" s="344" customFormat="1" ht="20.1" customHeight="1" spans="1:4">
      <c r="A1155" s="377" t="s">
        <v>1032</v>
      </c>
      <c r="B1155" s="378">
        <v>0</v>
      </c>
      <c r="C1155" s="381">
        <v>0</v>
      </c>
      <c r="D1155" s="380" t="str">
        <f t="shared" si="19"/>
        <v/>
      </c>
    </row>
    <row r="1156" s="344" customFormat="1" ht="20.1" customHeight="1" spans="1:4">
      <c r="A1156" s="377" t="s">
        <v>1033</v>
      </c>
      <c r="B1156" s="378">
        <v>0</v>
      </c>
      <c r="C1156" s="381">
        <v>0</v>
      </c>
      <c r="D1156" s="380" t="str">
        <f t="shared" si="19"/>
        <v/>
      </c>
    </row>
    <row r="1157" s="344" customFormat="1" ht="20.1" customHeight="1" spans="1:4">
      <c r="A1157" s="377" t="s">
        <v>1034</v>
      </c>
      <c r="B1157" s="378">
        <v>0</v>
      </c>
      <c r="C1157" s="381">
        <v>0</v>
      </c>
      <c r="D1157" s="380" t="str">
        <f t="shared" si="19"/>
        <v/>
      </c>
    </row>
    <row r="1158" s="344" customFormat="1" ht="20.1" customHeight="1" spans="1:4">
      <c r="A1158" s="377" t="s">
        <v>1035</v>
      </c>
      <c r="B1158" s="378">
        <v>0</v>
      </c>
      <c r="C1158" s="381">
        <v>0</v>
      </c>
      <c r="D1158" s="380" t="str">
        <f t="shared" si="19"/>
        <v/>
      </c>
    </row>
    <row r="1159" s="344" customFormat="1" ht="20.1" customHeight="1" spans="1:4">
      <c r="A1159" s="377" t="s">
        <v>810</v>
      </c>
      <c r="B1159" s="378">
        <v>0</v>
      </c>
      <c r="C1159" s="381">
        <v>0</v>
      </c>
      <c r="D1159" s="380" t="str">
        <f t="shared" si="19"/>
        <v/>
      </c>
    </row>
    <row r="1160" s="344" customFormat="1" ht="20.1" customHeight="1" spans="1:4">
      <c r="A1160" s="377" t="s">
        <v>1036</v>
      </c>
      <c r="B1160" s="378">
        <v>0</v>
      </c>
      <c r="C1160" s="381">
        <v>0</v>
      </c>
      <c r="D1160" s="380" t="str">
        <f t="shared" si="19"/>
        <v/>
      </c>
    </row>
    <row r="1161" s="344" customFormat="1" ht="20.1" customHeight="1" spans="1:4">
      <c r="A1161" s="377" t="s">
        <v>1037</v>
      </c>
      <c r="B1161" s="378">
        <v>0</v>
      </c>
      <c r="C1161" s="379">
        <v>0</v>
      </c>
      <c r="D1161" s="380" t="str">
        <f t="shared" si="19"/>
        <v/>
      </c>
    </row>
    <row r="1162" s="344" customFormat="1" ht="20.1" customHeight="1" spans="1:4">
      <c r="A1162" s="377" t="s">
        <v>1038</v>
      </c>
      <c r="B1162" s="378">
        <v>0</v>
      </c>
      <c r="C1162" s="379">
        <v>0</v>
      </c>
      <c r="D1162" s="380" t="str">
        <f t="shared" si="19"/>
        <v/>
      </c>
    </row>
    <row r="1163" s="344" customFormat="1" ht="20.1" customHeight="1" spans="1:4">
      <c r="A1163" s="377" t="s">
        <v>1039</v>
      </c>
      <c r="B1163" s="378">
        <v>2156</v>
      </c>
      <c r="C1163" s="381">
        <v>1999</v>
      </c>
      <c r="D1163" s="380">
        <f t="shared" si="19"/>
        <v>-7.28200371057514</v>
      </c>
    </row>
    <row r="1164" s="344" customFormat="1" ht="20.1" customHeight="1" spans="1:4">
      <c r="A1164" s="377" t="s">
        <v>1040</v>
      </c>
      <c r="B1164" s="378">
        <v>1954</v>
      </c>
      <c r="C1164" s="381">
        <v>1799</v>
      </c>
      <c r="D1164" s="380">
        <f t="shared" si="19"/>
        <v>-7.9324462640737</v>
      </c>
    </row>
    <row r="1165" s="344" customFormat="1" ht="20.1" customHeight="1" spans="1:4">
      <c r="A1165" s="377" t="s">
        <v>169</v>
      </c>
      <c r="B1165" s="378">
        <v>1091</v>
      </c>
      <c r="C1165" s="381">
        <v>1112</v>
      </c>
      <c r="D1165" s="380">
        <f t="shared" si="19"/>
        <v>1.92483959670027</v>
      </c>
    </row>
    <row r="1166" s="344" customFormat="1" ht="20.1" customHeight="1" spans="1:4">
      <c r="A1166" s="377" t="s">
        <v>170</v>
      </c>
      <c r="B1166" s="378">
        <v>2</v>
      </c>
      <c r="C1166" s="381">
        <v>4</v>
      </c>
      <c r="D1166" s="380">
        <f t="shared" si="19"/>
        <v>100</v>
      </c>
    </row>
    <row r="1167" s="344" customFormat="1" ht="20.1" customHeight="1" spans="1:4">
      <c r="A1167" s="377" t="s">
        <v>171</v>
      </c>
      <c r="B1167" s="378">
        <v>0</v>
      </c>
      <c r="C1167" s="381">
        <v>0</v>
      </c>
      <c r="D1167" s="380" t="str">
        <f t="shared" si="19"/>
        <v/>
      </c>
    </row>
    <row r="1168" s="344" customFormat="1" ht="20.1" customHeight="1" spans="1:4">
      <c r="A1168" s="377" t="s">
        <v>1041</v>
      </c>
      <c r="B1168" s="378">
        <v>57</v>
      </c>
      <c r="C1168" s="381">
        <v>0</v>
      </c>
      <c r="D1168" s="380">
        <f t="shared" si="19"/>
        <v>-100</v>
      </c>
    </row>
    <row r="1169" s="344" customFormat="1" ht="20.1" customHeight="1" spans="1:4">
      <c r="A1169" s="377" t="s">
        <v>1042</v>
      </c>
      <c r="B1169" s="378">
        <v>51</v>
      </c>
      <c r="C1169" s="381">
        <v>118</v>
      </c>
      <c r="D1169" s="380">
        <f t="shared" si="19"/>
        <v>131.372549019608</v>
      </c>
    </row>
    <row r="1170" s="344" customFormat="1" ht="20.1" customHeight="1" spans="1:4">
      <c r="A1170" s="377" t="s">
        <v>1043</v>
      </c>
      <c r="B1170" s="378">
        <v>0</v>
      </c>
      <c r="C1170" s="381">
        <v>0</v>
      </c>
      <c r="D1170" s="380" t="str">
        <f t="shared" si="19"/>
        <v/>
      </c>
    </row>
    <row r="1171" s="344" customFormat="1" ht="20.1" customHeight="1" spans="1:4">
      <c r="A1171" s="377" t="s">
        <v>1044</v>
      </c>
      <c r="B1171" s="378">
        <v>121</v>
      </c>
      <c r="C1171" s="381">
        <v>68</v>
      </c>
      <c r="D1171" s="380">
        <f t="shared" si="19"/>
        <v>-43.801652892562</v>
      </c>
    </row>
    <row r="1172" s="344" customFormat="1" ht="20.1" customHeight="1" spans="1:4">
      <c r="A1172" s="377" t="s">
        <v>1045</v>
      </c>
      <c r="B1172" s="378">
        <v>35</v>
      </c>
      <c r="C1172" s="381">
        <v>40</v>
      </c>
      <c r="D1172" s="380">
        <f t="shared" si="19"/>
        <v>14.2857142857143</v>
      </c>
    </row>
    <row r="1173" s="344" customFormat="1" ht="20.1" customHeight="1" spans="1:4">
      <c r="A1173" s="377" t="s">
        <v>1046</v>
      </c>
      <c r="B1173" s="378">
        <v>135</v>
      </c>
      <c r="C1173" s="381">
        <v>1</v>
      </c>
      <c r="D1173" s="380">
        <f t="shared" si="19"/>
        <v>-99.2592592592593</v>
      </c>
    </row>
    <row r="1174" s="344" customFormat="1" ht="20.1" customHeight="1" spans="1:4">
      <c r="A1174" s="377" t="s">
        <v>1047</v>
      </c>
      <c r="B1174" s="378">
        <v>0</v>
      </c>
      <c r="C1174" s="381">
        <v>0</v>
      </c>
      <c r="D1174" s="380" t="str">
        <f t="shared" si="19"/>
        <v/>
      </c>
    </row>
    <row r="1175" s="344" customFormat="1" ht="20.1" customHeight="1" spans="1:4">
      <c r="A1175" s="377" t="s">
        <v>1048</v>
      </c>
      <c r="B1175" s="378">
        <v>34</v>
      </c>
      <c r="C1175" s="381">
        <v>35</v>
      </c>
      <c r="D1175" s="380">
        <f t="shared" si="19"/>
        <v>2.94117647058822</v>
      </c>
    </row>
    <row r="1176" s="344" customFormat="1" ht="20.1" customHeight="1" spans="1:4">
      <c r="A1176" s="377" t="s">
        <v>1049</v>
      </c>
      <c r="B1176" s="378">
        <v>0</v>
      </c>
      <c r="C1176" s="381">
        <v>0</v>
      </c>
      <c r="D1176" s="380" t="str">
        <f t="shared" si="19"/>
        <v/>
      </c>
    </row>
    <row r="1177" s="344" customFormat="1" ht="20.1" customHeight="1" spans="1:4">
      <c r="A1177" s="377" t="s">
        <v>1050</v>
      </c>
      <c r="B1177" s="378">
        <v>0</v>
      </c>
      <c r="C1177" s="381">
        <v>0</v>
      </c>
      <c r="D1177" s="380" t="str">
        <f t="shared" si="19"/>
        <v/>
      </c>
    </row>
    <row r="1178" s="344" customFormat="1" ht="20.1" customHeight="1" spans="1:4">
      <c r="A1178" s="377" t="s">
        <v>1051</v>
      </c>
      <c r="B1178" s="378">
        <v>0</v>
      </c>
      <c r="C1178" s="381">
        <v>0</v>
      </c>
      <c r="D1178" s="380" t="str">
        <f t="shared" si="19"/>
        <v/>
      </c>
    </row>
    <row r="1179" s="344" customFormat="1" ht="20.1" customHeight="1" spans="1:4">
      <c r="A1179" s="377" t="s">
        <v>1052</v>
      </c>
      <c r="B1179" s="378">
        <v>0</v>
      </c>
      <c r="C1179" s="381">
        <v>0</v>
      </c>
      <c r="D1179" s="380" t="str">
        <f t="shared" si="19"/>
        <v/>
      </c>
    </row>
    <row r="1180" s="344" customFormat="1" ht="20.1" customHeight="1" spans="1:4">
      <c r="A1180" s="377" t="s">
        <v>1053</v>
      </c>
      <c r="B1180" s="378">
        <v>0</v>
      </c>
      <c r="C1180" s="381">
        <v>0</v>
      </c>
      <c r="D1180" s="380" t="str">
        <f t="shared" si="19"/>
        <v/>
      </c>
    </row>
    <row r="1181" s="344" customFormat="1" ht="20.1" customHeight="1" spans="1:4">
      <c r="A1181" s="377" t="s">
        <v>1054</v>
      </c>
      <c r="B1181" s="378">
        <v>0</v>
      </c>
      <c r="C1181" s="381">
        <v>0</v>
      </c>
      <c r="D1181" s="380" t="str">
        <f t="shared" si="19"/>
        <v/>
      </c>
    </row>
    <row r="1182" s="344" customFormat="1" ht="20.1" customHeight="1" spans="1:4">
      <c r="A1182" s="377" t="s">
        <v>1055</v>
      </c>
      <c r="B1182" s="378">
        <v>0</v>
      </c>
      <c r="C1182" s="381">
        <v>0</v>
      </c>
      <c r="D1182" s="380" t="str">
        <f t="shared" ref="D1182:D1245" si="20">IFERROR((C1182/B1182-1)*100,"")</f>
        <v/>
      </c>
    </row>
    <row r="1183" s="344" customFormat="1" ht="20.1" customHeight="1" spans="1:4">
      <c r="A1183" s="377" t="s">
        <v>1056</v>
      </c>
      <c r="B1183" s="378">
        <v>0</v>
      </c>
      <c r="C1183" s="381">
        <v>0</v>
      </c>
      <c r="D1183" s="380" t="str">
        <f t="shared" si="20"/>
        <v/>
      </c>
    </row>
    <row r="1184" s="344" customFormat="1" ht="20.1" customHeight="1" spans="1:4">
      <c r="A1184" s="377" t="s">
        <v>1057</v>
      </c>
      <c r="B1184" s="378">
        <v>0</v>
      </c>
      <c r="C1184" s="381">
        <v>0</v>
      </c>
      <c r="D1184" s="380" t="str">
        <f t="shared" si="20"/>
        <v/>
      </c>
    </row>
    <row r="1185" s="344" customFormat="1" ht="20.1" customHeight="1" spans="1:4">
      <c r="A1185" s="377" t="s">
        <v>1058</v>
      </c>
      <c r="B1185" s="378">
        <v>0</v>
      </c>
      <c r="C1185" s="381">
        <v>0</v>
      </c>
      <c r="D1185" s="380" t="str">
        <f t="shared" si="20"/>
        <v/>
      </c>
    </row>
    <row r="1186" s="344" customFormat="1" ht="20.1" customHeight="1" spans="1:4">
      <c r="A1186" s="377" t="s">
        <v>1059</v>
      </c>
      <c r="B1186" s="378">
        <v>0</v>
      </c>
      <c r="C1186" s="381">
        <v>0</v>
      </c>
      <c r="D1186" s="380" t="str">
        <f t="shared" si="20"/>
        <v/>
      </c>
    </row>
    <row r="1187" s="344" customFormat="1" ht="20.1" customHeight="1" spans="1:4">
      <c r="A1187" s="377" t="s">
        <v>1060</v>
      </c>
      <c r="B1187" s="378">
        <v>0</v>
      </c>
      <c r="C1187" s="381">
        <v>0</v>
      </c>
      <c r="D1187" s="380" t="str">
        <f t="shared" si="20"/>
        <v/>
      </c>
    </row>
    <row r="1188" s="344" customFormat="1" ht="20.1" customHeight="1" spans="1:4">
      <c r="A1188" s="377" t="s">
        <v>1061</v>
      </c>
      <c r="B1188" s="378">
        <v>0</v>
      </c>
      <c r="C1188" s="381">
        <v>0</v>
      </c>
      <c r="D1188" s="380" t="str">
        <f t="shared" si="20"/>
        <v/>
      </c>
    </row>
    <row r="1189" s="344" customFormat="1" ht="20.1" customHeight="1" spans="1:4">
      <c r="A1189" s="377" t="s">
        <v>178</v>
      </c>
      <c r="B1189" s="378">
        <v>411</v>
      </c>
      <c r="C1189" s="379">
        <v>421</v>
      </c>
      <c r="D1189" s="380">
        <f t="shared" si="20"/>
        <v>2.4330900243309</v>
      </c>
    </row>
    <row r="1190" s="344" customFormat="1" ht="20.1" customHeight="1" spans="1:4">
      <c r="A1190" s="377" t="s">
        <v>1062</v>
      </c>
      <c r="B1190" s="378">
        <v>17</v>
      </c>
      <c r="C1190" s="381">
        <v>0</v>
      </c>
      <c r="D1190" s="380">
        <f t="shared" si="20"/>
        <v>-100</v>
      </c>
    </row>
    <row r="1191" s="344" customFormat="1" ht="20.1" customHeight="1" spans="1:4">
      <c r="A1191" s="377" t="s">
        <v>1063</v>
      </c>
      <c r="B1191" s="378">
        <v>192</v>
      </c>
      <c r="C1191" s="381">
        <v>200</v>
      </c>
      <c r="D1191" s="380">
        <f t="shared" si="20"/>
        <v>4.16666666666667</v>
      </c>
    </row>
    <row r="1192" s="344" customFormat="1" ht="20.1" customHeight="1" spans="1:4">
      <c r="A1192" s="377" t="s">
        <v>169</v>
      </c>
      <c r="B1192" s="378">
        <v>2</v>
      </c>
      <c r="C1192" s="381">
        <v>0</v>
      </c>
      <c r="D1192" s="380">
        <f t="shared" si="20"/>
        <v>-100</v>
      </c>
    </row>
    <row r="1193" s="344" customFormat="1" ht="20.1" customHeight="1" spans="1:4">
      <c r="A1193" s="377" t="s">
        <v>170</v>
      </c>
      <c r="B1193" s="378">
        <v>101</v>
      </c>
      <c r="C1193" s="381">
        <v>95</v>
      </c>
      <c r="D1193" s="380">
        <f t="shared" si="20"/>
        <v>-5.94059405940595</v>
      </c>
    </row>
    <row r="1194" s="344" customFormat="1" ht="20.1" customHeight="1" spans="1:4">
      <c r="A1194" s="377" t="s">
        <v>171</v>
      </c>
      <c r="B1194" s="378">
        <v>0</v>
      </c>
      <c r="C1194" s="381">
        <v>0</v>
      </c>
      <c r="D1194" s="380" t="str">
        <f t="shared" si="20"/>
        <v/>
      </c>
    </row>
    <row r="1195" s="344" customFormat="1" ht="20.1" customHeight="1" spans="1:4">
      <c r="A1195" s="377" t="s">
        <v>1064</v>
      </c>
      <c r="B1195" s="378">
        <v>5</v>
      </c>
      <c r="C1195" s="381">
        <v>0</v>
      </c>
      <c r="D1195" s="380">
        <f t="shared" si="20"/>
        <v>-100</v>
      </c>
    </row>
    <row r="1196" s="344" customFormat="1" ht="20.1" customHeight="1" spans="1:4">
      <c r="A1196" s="377" t="s">
        <v>1065</v>
      </c>
      <c r="B1196" s="378">
        <v>0</v>
      </c>
      <c r="C1196" s="381">
        <v>0</v>
      </c>
      <c r="D1196" s="380" t="str">
        <f t="shared" si="20"/>
        <v/>
      </c>
    </row>
    <row r="1197" s="344" customFormat="1" ht="20.1" customHeight="1" spans="1:4">
      <c r="A1197" s="377" t="s">
        <v>1066</v>
      </c>
      <c r="B1197" s="378">
        <v>0</v>
      </c>
      <c r="C1197" s="381">
        <v>0</v>
      </c>
      <c r="D1197" s="380" t="str">
        <f t="shared" si="20"/>
        <v/>
      </c>
    </row>
    <row r="1198" s="344" customFormat="1" ht="20.1" customHeight="1" spans="1:4">
      <c r="A1198" s="377" t="s">
        <v>1067</v>
      </c>
      <c r="B1198" s="378">
        <v>0</v>
      </c>
      <c r="C1198" s="381">
        <v>0</v>
      </c>
      <c r="D1198" s="380" t="str">
        <f t="shared" si="20"/>
        <v/>
      </c>
    </row>
    <row r="1199" s="344" customFormat="1" ht="20.1" customHeight="1" spans="1:4">
      <c r="A1199" s="377" t="s">
        <v>1068</v>
      </c>
      <c r="B1199" s="378">
        <v>70</v>
      </c>
      <c r="C1199" s="381">
        <v>105</v>
      </c>
      <c r="D1199" s="380">
        <f t="shared" si="20"/>
        <v>50</v>
      </c>
    </row>
    <row r="1200" s="344" customFormat="1" ht="20.1" customHeight="1" spans="1:4">
      <c r="A1200" s="377" t="s">
        <v>1069</v>
      </c>
      <c r="B1200" s="378">
        <v>14</v>
      </c>
      <c r="C1200" s="381">
        <v>0</v>
      </c>
      <c r="D1200" s="380">
        <f t="shared" si="20"/>
        <v>-100</v>
      </c>
    </row>
    <row r="1201" s="344" customFormat="1" ht="20.1" customHeight="1" spans="1:4">
      <c r="A1201" s="377" t="s">
        <v>1070</v>
      </c>
      <c r="B1201" s="378">
        <v>0</v>
      </c>
      <c r="C1201" s="381">
        <v>0</v>
      </c>
      <c r="D1201" s="380" t="str">
        <f t="shared" si="20"/>
        <v/>
      </c>
    </row>
    <row r="1202" s="344" customFormat="1" ht="20.1" customHeight="1" spans="1:4">
      <c r="A1202" s="377" t="s">
        <v>1071</v>
      </c>
      <c r="B1202" s="378">
        <v>0</v>
      </c>
      <c r="C1202" s="381">
        <v>0</v>
      </c>
      <c r="D1202" s="380" t="str">
        <f t="shared" si="20"/>
        <v/>
      </c>
    </row>
    <row r="1203" s="344" customFormat="1" ht="20.1" customHeight="1" spans="1:4">
      <c r="A1203" s="377" t="s">
        <v>1072</v>
      </c>
      <c r="B1203" s="378">
        <v>0</v>
      </c>
      <c r="C1203" s="381">
        <v>0</v>
      </c>
      <c r="D1203" s="380" t="str">
        <f t="shared" si="20"/>
        <v/>
      </c>
    </row>
    <row r="1204" s="344" customFormat="1" ht="20.1" customHeight="1" spans="1:4">
      <c r="A1204" s="377" t="s">
        <v>1073</v>
      </c>
      <c r="B1204" s="378">
        <v>0</v>
      </c>
      <c r="C1204" s="379">
        <v>0</v>
      </c>
      <c r="D1204" s="380" t="str">
        <f t="shared" si="20"/>
        <v/>
      </c>
    </row>
    <row r="1205" s="344" customFormat="1" ht="20.1" customHeight="1" spans="1:4">
      <c r="A1205" s="377" t="s">
        <v>1074</v>
      </c>
      <c r="B1205" s="378">
        <v>0</v>
      </c>
      <c r="C1205" s="381">
        <v>0</v>
      </c>
      <c r="D1205" s="380" t="str">
        <f t="shared" si="20"/>
        <v/>
      </c>
    </row>
    <row r="1206" s="344" customFormat="1" ht="20.1" customHeight="1" spans="1:4">
      <c r="A1206" s="377" t="s">
        <v>1075</v>
      </c>
      <c r="B1206" s="378">
        <v>10</v>
      </c>
      <c r="C1206" s="379">
        <v>0</v>
      </c>
      <c r="D1206" s="380">
        <f t="shared" si="20"/>
        <v>-100</v>
      </c>
    </row>
    <row r="1207" s="344" customFormat="1" ht="20.1" customHeight="1" spans="1:4">
      <c r="A1207" s="377" t="s">
        <v>1076</v>
      </c>
      <c r="B1207" s="378">
        <v>10</v>
      </c>
      <c r="C1207" s="379">
        <v>0</v>
      </c>
      <c r="D1207" s="380">
        <f t="shared" si="20"/>
        <v>-100</v>
      </c>
    </row>
    <row r="1208" s="344" customFormat="1" ht="20.1" customHeight="1" spans="1:4">
      <c r="A1208" s="377" t="s">
        <v>1077</v>
      </c>
      <c r="B1208" s="378">
        <v>28813</v>
      </c>
      <c r="C1208" s="381">
        <v>22702</v>
      </c>
      <c r="D1208" s="380">
        <f t="shared" si="20"/>
        <v>-21.2091764134245</v>
      </c>
    </row>
    <row r="1209" s="344" customFormat="1" ht="20.1" customHeight="1" spans="1:4">
      <c r="A1209" s="377" t="s">
        <v>1078</v>
      </c>
      <c r="B1209" s="378">
        <v>17289</v>
      </c>
      <c r="C1209" s="381">
        <v>11178</v>
      </c>
      <c r="D1209" s="380">
        <f t="shared" si="20"/>
        <v>-35.3461738677772</v>
      </c>
    </row>
    <row r="1210" s="344" customFormat="1" ht="20.1" customHeight="1" spans="1:4">
      <c r="A1210" s="377" t="s">
        <v>1079</v>
      </c>
      <c r="B1210" s="378">
        <v>1</v>
      </c>
      <c r="C1210" s="381">
        <v>0</v>
      </c>
      <c r="D1210" s="380">
        <f t="shared" si="20"/>
        <v>-100</v>
      </c>
    </row>
    <row r="1211" s="344" customFormat="1" ht="20.1" customHeight="1" spans="1:4">
      <c r="A1211" s="377" t="s">
        <v>1080</v>
      </c>
      <c r="B1211" s="378">
        <v>0</v>
      </c>
      <c r="C1211" s="381">
        <v>0</v>
      </c>
      <c r="D1211" s="380" t="str">
        <f t="shared" si="20"/>
        <v/>
      </c>
    </row>
    <row r="1212" s="344" customFormat="1" ht="20.1" customHeight="1" spans="1:4">
      <c r="A1212" s="377" t="s">
        <v>1081</v>
      </c>
      <c r="B1212" s="378">
        <v>14546</v>
      </c>
      <c r="C1212" s="381">
        <v>0</v>
      </c>
      <c r="D1212" s="380">
        <f t="shared" si="20"/>
        <v>-100</v>
      </c>
    </row>
    <row r="1213" s="344" customFormat="1" ht="20.1" customHeight="1" spans="1:4">
      <c r="A1213" s="377" t="s">
        <v>1082</v>
      </c>
      <c r="B1213" s="378">
        <v>0</v>
      </c>
      <c r="C1213" s="381">
        <v>0</v>
      </c>
      <c r="D1213" s="380" t="str">
        <f t="shared" si="20"/>
        <v/>
      </c>
    </row>
    <row r="1214" s="344" customFormat="1" ht="20.1" customHeight="1" spans="1:4">
      <c r="A1214" s="377" t="s">
        <v>1083</v>
      </c>
      <c r="B1214" s="378">
        <v>42</v>
      </c>
      <c r="C1214" s="381">
        <v>90</v>
      </c>
      <c r="D1214" s="380">
        <f t="shared" si="20"/>
        <v>114.285714285714</v>
      </c>
    </row>
    <row r="1215" s="344" customFormat="1" ht="20.1" customHeight="1" spans="1:4">
      <c r="A1215" s="377" t="s">
        <v>1084</v>
      </c>
      <c r="B1215" s="378">
        <v>0</v>
      </c>
      <c r="C1215" s="381">
        <v>3</v>
      </c>
      <c r="D1215" s="380" t="str">
        <f t="shared" si="20"/>
        <v/>
      </c>
    </row>
    <row r="1216" s="344" customFormat="1" ht="20.1" customHeight="1" spans="1:4">
      <c r="A1216" s="377" t="s">
        <v>1085</v>
      </c>
      <c r="B1216" s="378">
        <v>6</v>
      </c>
      <c r="C1216" s="381">
        <v>3</v>
      </c>
      <c r="D1216" s="380">
        <f t="shared" si="20"/>
        <v>-50</v>
      </c>
    </row>
    <row r="1217" s="344" customFormat="1" ht="20.1" customHeight="1" spans="1:4">
      <c r="A1217" s="377" t="s">
        <v>1086</v>
      </c>
      <c r="B1217" s="378">
        <v>1694</v>
      </c>
      <c r="C1217" s="381">
        <v>1342</v>
      </c>
      <c r="D1217" s="380">
        <f t="shared" si="20"/>
        <v>-20.7792207792208</v>
      </c>
    </row>
    <row r="1218" s="344" customFormat="1" ht="20.1" customHeight="1" spans="1:4">
      <c r="A1218" s="377" t="s">
        <v>1087</v>
      </c>
      <c r="B1218" s="378">
        <v>0</v>
      </c>
      <c r="C1218" s="381">
        <v>0</v>
      </c>
      <c r="D1218" s="380" t="str">
        <f t="shared" si="20"/>
        <v/>
      </c>
    </row>
    <row r="1219" s="344" customFormat="1" ht="20.1" customHeight="1" spans="1:4">
      <c r="A1219" s="377" t="s">
        <v>1088</v>
      </c>
      <c r="B1219" s="378">
        <v>0</v>
      </c>
      <c r="C1219" s="379">
        <v>0</v>
      </c>
      <c r="D1219" s="380" t="str">
        <f t="shared" si="20"/>
        <v/>
      </c>
    </row>
    <row r="1220" s="344" customFormat="1" ht="20.1" customHeight="1" spans="1:4">
      <c r="A1220" s="377" t="s">
        <v>1089</v>
      </c>
      <c r="B1220" s="378">
        <v>1000</v>
      </c>
      <c r="C1220" s="381">
        <v>9740</v>
      </c>
      <c r="D1220" s="380">
        <f t="shared" si="20"/>
        <v>874</v>
      </c>
    </row>
    <row r="1221" s="344" customFormat="1" ht="20.1" customHeight="1" spans="1:4">
      <c r="A1221" s="377" t="s">
        <v>1090</v>
      </c>
      <c r="B1221" s="378">
        <v>11524</v>
      </c>
      <c r="C1221" s="381">
        <v>11524</v>
      </c>
      <c r="D1221" s="380">
        <f t="shared" si="20"/>
        <v>0</v>
      </c>
    </row>
    <row r="1222" s="344" customFormat="1" ht="20.1" customHeight="1" spans="1:4">
      <c r="A1222" s="377" t="s">
        <v>1091</v>
      </c>
      <c r="B1222" s="378">
        <v>11524</v>
      </c>
      <c r="C1222" s="381">
        <v>11524</v>
      </c>
      <c r="D1222" s="380">
        <f t="shared" si="20"/>
        <v>0</v>
      </c>
    </row>
    <row r="1223" s="344" customFormat="1" ht="20.1" customHeight="1" spans="1:4">
      <c r="A1223" s="377" t="s">
        <v>1092</v>
      </c>
      <c r="B1223" s="378">
        <v>0</v>
      </c>
      <c r="C1223" s="379">
        <v>0</v>
      </c>
      <c r="D1223" s="380" t="str">
        <f t="shared" si="20"/>
        <v/>
      </c>
    </row>
    <row r="1224" s="344" customFormat="1" ht="20.1" customHeight="1" spans="1:4">
      <c r="A1224" s="377" t="s">
        <v>1093</v>
      </c>
      <c r="B1224" s="378">
        <v>0</v>
      </c>
      <c r="C1224" s="381">
        <v>0</v>
      </c>
      <c r="D1224" s="380" t="str">
        <f t="shared" si="20"/>
        <v/>
      </c>
    </row>
    <row r="1225" s="344" customFormat="1" ht="20.1" customHeight="1" spans="1:4">
      <c r="A1225" s="377" t="s">
        <v>1094</v>
      </c>
      <c r="B1225" s="378">
        <v>0</v>
      </c>
      <c r="C1225" s="381">
        <v>0</v>
      </c>
      <c r="D1225" s="380" t="str">
        <f t="shared" si="20"/>
        <v/>
      </c>
    </row>
    <row r="1226" s="344" customFormat="1" ht="20.1" customHeight="1" spans="1:4">
      <c r="A1226" s="377" t="s">
        <v>1095</v>
      </c>
      <c r="B1226" s="378">
        <v>0</v>
      </c>
      <c r="C1226" s="381">
        <v>0</v>
      </c>
      <c r="D1226" s="380" t="str">
        <f t="shared" si="20"/>
        <v/>
      </c>
    </row>
    <row r="1227" s="344" customFormat="1" ht="20.1" customHeight="1" spans="1:4">
      <c r="A1227" s="377" t="s">
        <v>1096</v>
      </c>
      <c r="B1227" s="378">
        <v>0</v>
      </c>
      <c r="C1227" s="379">
        <v>0</v>
      </c>
      <c r="D1227" s="380" t="str">
        <f t="shared" si="20"/>
        <v/>
      </c>
    </row>
    <row r="1228" s="344" customFormat="1" ht="20.1" customHeight="1" spans="1:4">
      <c r="A1228" s="377" t="s">
        <v>1097</v>
      </c>
      <c r="B1228" s="378">
        <v>0</v>
      </c>
      <c r="C1228" s="379">
        <v>0</v>
      </c>
      <c r="D1228" s="380" t="str">
        <f t="shared" si="20"/>
        <v/>
      </c>
    </row>
    <row r="1229" s="344" customFormat="1" ht="20.1" customHeight="1" spans="1:4">
      <c r="A1229" s="377" t="s">
        <v>1098</v>
      </c>
      <c r="B1229" s="378">
        <v>606</v>
      </c>
      <c r="C1229" s="381">
        <v>635</v>
      </c>
      <c r="D1229" s="380">
        <f t="shared" si="20"/>
        <v>4.78547854785478</v>
      </c>
    </row>
    <row r="1230" s="344" customFormat="1" ht="20.1" customHeight="1" spans="1:4">
      <c r="A1230" s="377" t="s">
        <v>1099</v>
      </c>
      <c r="B1230" s="378">
        <v>369</v>
      </c>
      <c r="C1230" s="381">
        <v>80</v>
      </c>
      <c r="D1230" s="380">
        <f t="shared" si="20"/>
        <v>-78.319783197832</v>
      </c>
    </row>
    <row r="1231" s="344" customFormat="1" ht="20.1" customHeight="1" spans="1:4">
      <c r="A1231" s="377" t="s">
        <v>169</v>
      </c>
      <c r="B1231" s="378">
        <v>0</v>
      </c>
      <c r="C1231" s="381">
        <v>0</v>
      </c>
      <c r="D1231" s="380" t="str">
        <f t="shared" si="20"/>
        <v/>
      </c>
    </row>
    <row r="1232" s="344" customFormat="1" ht="20.1" customHeight="1" spans="1:4">
      <c r="A1232" s="377" t="s">
        <v>170</v>
      </c>
      <c r="B1232" s="378">
        <v>0</v>
      </c>
      <c r="C1232" s="381">
        <v>0</v>
      </c>
      <c r="D1232" s="380" t="str">
        <f t="shared" si="20"/>
        <v/>
      </c>
    </row>
    <row r="1233" s="344" customFormat="1" ht="20.1" customHeight="1" spans="1:4">
      <c r="A1233" s="377" t="s">
        <v>171</v>
      </c>
      <c r="B1233" s="378">
        <v>0</v>
      </c>
      <c r="C1233" s="381">
        <v>0</v>
      </c>
      <c r="D1233" s="380" t="str">
        <f t="shared" si="20"/>
        <v/>
      </c>
    </row>
    <row r="1234" s="344" customFormat="1" ht="20.1" customHeight="1" spans="1:4">
      <c r="A1234" s="377" t="s">
        <v>1100</v>
      </c>
      <c r="B1234" s="378">
        <v>0</v>
      </c>
      <c r="C1234" s="381">
        <v>0</v>
      </c>
      <c r="D1234" s="380" t="str">
        <f t="shared" si="20"/>
        <v/>
      </c>
    </row>
    <row r="1235" s="344" customFormat="1" ht="20.1" customHeight="1" spans="1:4">
      <c r="A1235" s="377" t="s">
        <v>1101</v>
      </c>
      <c r="B1235" s="378">
        <v>0</v>
      </c>
      <c r="C1235" s="381">
        <v>0</v>
      </c>
      <c r="D1235" s="380" t="str">
        <f t="shared" si="20"/>
        <v/>
      </c>
    </row>
    <row r="1236" s="344" customFormat="1" ht="20.1" customHeight="1" spans="1:4">
      <c r="A1236" s="377" t="s">
        <v>1102</v>
      </c>
      <c r="B1236" s="378">
        <v>0</v>
      </c>
      <c r="C1236" s="381">
        <v>0</v>
      </c>
      <c r="D1236" s="380" t="str">
        <f t="shared" si="20"/>
        <v/>
      </c>
    </row>
    <row r="1237" s="344" customFormat="1" ht="20.1" customHeight="1" spans="1:4">
      <c r="A1237" s="377" t="s">
        <v>1103</v>
      </c>
      <c r="B1237" s="378">
        <v>294</v>
      </c>
      <c r="C1237" s="381">
        <v>5</v>
      </c>
      <c r="D1237" s="380">
        <f t="shared" si="20"/>
        <v>-98.2993197278912</v>
      </c>
    </row>
    <row r="1238" s="344" customFormat="1" ht="20.1" customHeight="1" spans="1:4">
      <c r="A1238" s="377" t="s">
        <v>1104</v>
      </c>
      <c r="B1238" s="378">
        <v>0</v>
      </c>
      <c r="C1238" s="381">
        <v>0</v>
      </c>
      <c r="D1238" s="380" t="str">
        <f t="shared" si="20"/>
        <v/>
      </c>
    </row>
    <row r="1239" s="344" customFormat="1" ht="20.1" customHeight="1" spans="1:4">
      <c r="A1239" s="377" t="s">
        <v>1105</v>
      </c>
      <c r="B1239" s="378">
        <v>0</v>
      </c>
      <c r="C1239" s="381">
        <v>0</v>
      </c>
      <c r="D1239" s="380" t="str">
        <f t="shared" si="20"/>
        <v/>
      </c>
    </row>
    <row r="1240" s="344" customFormat="1" ht="20.1" customHeight="1" spans="1:4">
      <c r="A1240" s="377" t="s">
        <v>1106</v>
      </c>
      <c r="B1240" s="378">
        <v>0</v>
      </c>
      <c r="C1240" s="381">
        <v>0</v>
      </c>
      <c r="D1240" s="380" t="str">
        <f t="shared" si="20"/>
        <v/>
      </c>
    </row>
    <row r="1241" s="344" customFormat="1" ht="20.1" customHeight="1" spans="1:4">
      <c r="A1241" s="377" t="s">
        <v>1107</v>
      </c>
      <c r="B1241" s="378">
        <v>75</v>
      </c>
      <c r="C1241" s="381">
        <v>75</v>
      </c>
      <c r="D1241" s="380">
        <f t="shared" si="20"/>
        <v>0</v>
      </c>
    </row>
    <row r="1242" s="344" customFormat="1" ht="20.1" customHeight="1" spans="1:4">
      <c r="A1242" s="377" t="s">
        <v>1108</v>
      </c>
      <c r="B1242" s="378">
        <v>0</v>
      </c>
      <c r="C1242" s="381">
        <v>0</v>
      </c>
      <c r="D1242" s="380" t="str">
        <f t="shared" si="20"/>
        <v/>
      </c>
    </row>
    <row r="1243" s="344" customFormat="1" ht="20.1" customHeight="1" spans="1:4">
      <c r="A1243" s="377" t="s">
        <v>1109</v>
      </c>
      <c r="B1243" s="378">
        <v>0</v>
      </c>
      <c r="C1243" s="381">
        <v>0</v>
      </c>
      <c r="D1243" s="380" t="str">
        <f t="shared" si="20"/>
        <v/>
      </c>
    </row>
    <row r="1244" s="344" customFormat="1" ht="20.1" customHeight="1" spans="1:4">
      <c r="A1244" s="377" t="s">
        <v>1110</v>
      </c>
      <c r="B1244" s="378">
        <v>0</v>
      </c>
      <c r="C1244" s="381">
        <v>0</v>
      </c>
      <c r="D1244" s="380" t="str">
        <f t="shared" si="20"/>
        <v/>
      </c>
    </row>
    <row r="1245" s="344" customFormat="1" ht="20.1" customHeight="1" spans="1:4">
      <c r="A1245" s="377" t="s">
        <v>1111</v>
      </c>
      <c r="B1245" s="378">
        <v>0</v>
      </c>
      <c r="C1245" s="381">
        <v>0</v>
      </c>
      <c r="D1245" s="380" t="str">
        <f t="shared" si="20"/>
        <v/>
      </c>
    </row>
    <row r="1246" s="344" customFormat="1" ht="20.1" customHeight="1" spans="1:4">
      <c r="A1246" s="377" t="s">
        <v>178</v>
      </c>
      <c r="B1246" s="378">
        <v>0</v>
      </c>
      <c r="C1246" s="379">
        <v>0</v>
      </c>
      <c r="D1246" s="380" t="str">
        <f t="shared" ref="D1246:D1309" si="21">IFERROR((C1246/B1246-1)*100,"")</f>
        <v/>
      </c>
    </row>
    <row r="1247" s="344" customFormat="1" ht="20.1" customHeight="1" spans="1:4">
      <c r="A1247" s="377" t="s">
        <v>1112</v>
      </c>
      <c r="B1247" s="378">
        <v>0</v>
      </c>
      <c r="C1247" s="381">
        <v>0</v>
      </c>
      <c r="D1247" s="380" t="str">
        <f t="shared" si="21"/>
        <v/>
      </c>
    </row>
    <row r="1248" s="344" customFormat="1" ht="20.1" customHeight="1" spans="1:4">
      <c r="A1248" s="377" t="s">
        <v>1113</v>
      </c>
      <c r="B1248" s="378">
        <v>0</v>
      </c>
      <c r="C1248" s="381">
        <v>0</v>
      </c>
      <c r="D1248" s="380" t="str">
        <f t="shared" si="21"/>
        <v/>
      </c>
    </row>
    <row r="1249" s="344" customFormat="1" ht="20.1" customHeight="1" spans="1:4">
      <c r="A1249" s="377" t="s">
        <v>1114</v>
      </c>
      <c r="B1249" s="378">
        <v>0</v>
      </c>
      <c r="C1249" s="381">
        <v>0</v>
      </c>
      <c r="D1249" s="380" t="str">
        <f t="shared" si="21"/>
        <v/>
      </c>
    </row>
    <row r="1250" s="344" customFormat="1" ht="20.1" customHeight="1" spans="1:4">
      <c r="A1250" s="377" t="s">
        <v>1115</v>
      </c>
      <c r="B1250" s="378">
        <v>0</v>
      </c>
      <c r="C1250" s="381">
        <v>0</v>
      </c>
      <c r="D1250" s="380" t="str">
        <f t="shared" si="21"/>
        <v/>
      </c>
    </row>
    <row r="1251" s="344" customFormat="1" ht="20.1" customHeight="1" spans="1:4">
      <c r="A1251" s="377" t="s">
        <v>1116</v>
      </c>
      <c r="B1251" s="378">
        <v>0</v>
      </c>
      <c r="C1251" s="381">
        <v>0</v>
      </c>
      <c r="D1251" s="380" t="str">
        <f t="shared" si="21"/>
        <v/>
      </c>
    </row>
    <row r="1252" s="344" customFormat="1" ht="20.1" customHeight="1" spans="1:4">
      <c r="A1252" s="377" t="s">
        <v>1117</v>
      </c>
      <c r="B1252" s="378">
        <v>0</v>
      </c>
      <c r="C1252" s="379">
        <v>0</v>
      </c>
      <c r="D1252" s="380" t="str">
        <f t="shared" si="21"/>
        <v/>
      </c>
    </row>
    <row r="1253" s="344" customFormat="1" ht="20.1" customHeight="1" spans="1:4">
      <c r="A1253" s="377" t="s">
        <v>1118</v>
      </c>
      <c r="B1253" s="378">
        <v>0</v>
      </c>
      <c r="C1253" s="381">
        <v>0</v>
      </c>
      <c r="D1253" s="380" t="str">
        <f t="shared" si="21"/>
        <v/>
      </c>
    </row>
    <row r="1254" s="344" customFormat="1" ht="20.1" customHeight="1" spans="1:4">
      <c r="A1254" s="377" t="s">
        <v>1119</v>
      </c>
      <c r="B1254" s="378">
        <v>0</v>
      </c>
      <c r="C1254" s="381">
        <v>0</v>
      </c>
      <c r="D1254" s="380" t="str">
        <f t="shared" si="21"/>
        <v/>
      </c>
    </row>
    <row r="1255" s="344" customFormat="1" ht="20.1" customHeight="1" spans="1:4">
      <c r="A1255" s="377" t="s">
        <v>1120</v>
      </c>
      <c r="B1255" s="378">
        <v>237</v>
      </c>
      <c r="C1255" s="381">
        <v>555</v>
      </c>
      <c r="D1255" s="380">
        <f t="shared" si="21"/>
        <v>134.177215189873</v>
      </c>
    </row>
    <row r="1256" s="344" customFormat="1" ht="20.1" customHeight="1" spans="1:4">
      <c r="A1256" s="377" t="s">
        <v>1121</v>
      </c>
      <c r="B1256" s="378">
        <v>110</v>
      </c>
      <c r="C1256" s="381">
        <v>0</v>
      </c>
      <c r="D1256" s="380">
        <f t="shared" si="21"/>
        <v>-100</v>
      </c>
    </row>
    <row r="1257" s="344" customFormat="1" ht="20.1" customHeight="1" spans="1:4">
      <c r="A1257" s="377" t="s">
        <v>1122</v>
      </c>
      <c r="B1257" s="378">
        <v>127</v>
      </c>
      <c r="C1257" s="381">
        <v>555</v>
      </c>
      <c r="D1257" s="380">
        <f t="shared" si="21"/>
        <v>337.007874015748</v>
      </c>
    </row>
    <row r="1258" s="344" customFormat="1" ht="20.1" customHeight="1" spans="1:4">
      <c r="A1258" s="377" t="s">
        <v>1123</v>
      </c>
      <c r="B1258" s="378">
        <v>0</v>
      </c>
      <c r="C1258" s="379">
        <v>0</v>
      </c>
      <c r="D1258" s="380" t="str">
        <f t="shared" si="21"/>
        <v/>
      </c>
    </row>
    <row r="1259" s="344" customFormat="1" ht="20.1" customHeight="1" spans="1:4">
      <c r="A1259" s="377" t="s">
        <v>1124</v>
      </c>
      <c r="B1259" s="378">
        <v>0</v>
      </c>
      <c r="C1259" s="381">
        <v>0</v>
      </c>
      <c r="D1259" s="380" t="str">
        <f t="shared" si="21"/>
        <v/>
      </c>
    </row>
    <row r="1260" s="344" customFormat="1" ht="20.1" customHeight="1" spans="1:4">
      <c r="A1260" s="377" t="s">
        <v>1125</v>
      </c>
      <c r="B1260" s="378">
        <v>0</v>
      </c>
      <c r="C1260" s="381">
        <v>0</v>
      </c>
      <c r="D1260" s="380" t="str">
        <f t="shared" si="21"/>
        <v/>
      </c>
    </row>
    <row r="1261" s="344" customFormat="1" ht="20.1" customHeight="1" spans="1:4">
      <c r="A1261" s="377" t="s">
        <v>1126</v>
      </c>
      <c r="B1261" s="378">
        <v>0</v>
      </c>
      <c r="C1261" s="381">
        <v>0</v>
      </c>
      <c r="D1261" s="380" t="str">
        <f t="shared" si="21"/>
        <v/>
      </c>
    </row>
    <row r="1262" s="344" customFormat="1" ht="20.1" customHeight="1" spans="1:4">
      <c r="A1262" s="377" t="s">
        <v>1127</v>
      </c>
      <c r="B1262" s="378">
        <v>0</v>
      </c>
      <c r="C1262" s="381">
        <v>0</v>
      </c>
      <c r="D1262" s="380" t="str">
        <f t="shared" si="21"/>
        <v/>
      </c>
    </row>
    <row r="1263" s="344" customFormat="1" ht="20.1" customHeight="1" spans="1:4">
      <c r="A1263" s="377" t="s">
        <v>1128</v>
      </c>
      <c r="B1263" s="378">
        <v>0</v>
      </c>
      <c r="C1263" s="381">
        <v>0</v>
      </c>
      <c r="D1263" s="380" t="str">
        <f t="shared" si="21"/>
        <v/>
      </c>
    </row>
    <row r="1264" s="344" customFormat="1" ht="20.1" customHeight="1" spans="1:4">
      <c r="A1264" s="377" t="s">
        <v>1129</v>
      </c>
      <c r="B1264" s="378">
        <v>0</v>
      </c>
      <c r="C1264" s="381">
        <v>0</v>
      </c>
      <c r="D1264" s="380" t="str">
        <f t="shared" si="21"/>
        <v/>
      </c>
    </row>
    <row r="1265" s="344" customFormat="1" ht="20.1" customHeight="1" spans="1:4">
      <c r="A1265" s="377" t="s">
        <v>1130</v>
      </c>
      <c r="B1265" s="378">
        <v>0</v>
      </c>
      <c r="C1265" s="381">
        <v>0</v>
      </c>
      <c r="D1265" s="380" t="str">
        <f t="shared" si="21"/>
        <v/>
      </c>
    </row>
    <row r="1266" s="344" customFormat="1" ht="20.1" customHeight="1" spans="1:4">
      <c r="A1266" s="377" t="s">
        <v>1131</v>
      </c>
      <c r="B1266" s="378">
        <v>0</v>
      </c>
      <c r="C1266" s="381">
        <v>0</v>
      </c>
      <c r="D1266" s="380" t="str">
        <f t="shared" si="21"/>
        <v/>
      </c>
    </row>
    <row r="1267" s="344" customFormat="1" ht="20.1" customHeight="1" spans="1:4">
      <c r="A1267" s="377" t="s">
        <v>1132</v>
      </c>
      <c r="B1267" s="378">
        <v>0</v>
      </c>
      <c r="C1267" s="381">
        <v>0</v>
      </c>
      <c r="D1267" s="380" t="str">
        <f t="shared" si="21"/>
        <v/>
      </c>
    </row>
    <row r="1268" s="344" customFormat="1" ht="20.1" customHeight="1" spans="1:4">
      <c r="A1268" s="377" t="s">
        <v>1133</v>
      </c>
      <c r="B1268" s="378">
        <v>0</v>
      </c>
      <c r="C1268" s="381">
        <v>0</v>
      </c>
      <c r="D1268" s="380" t="str">
        <f t="shared" si="21"/>
        <v/>
      </c>
    </row>
    <row r="1269" s="344" customFormat="1" ht="20.1" customHeight="1" spans="1:4">
      <c r="A1269" s="377" t="s">
        <v>1134</v>
      </c>
      <c r="B1269" s="378">
        <v>0</v>
      </c>
      <c r="C1269" s="381">
        <v>0</v>
      </c>
      <c r="D1269" s="380" t="str">
        <f t="shared" si="21"/>
        <v/>
      </c>
    </row>
    <row r="1270" s="344" customFormat="1" ht="20.1" customHeight="1" spans="1:4">
      <c r="A1270" s="377" t="s">
        <v>1135</v>
      </c>
      <c r="B1270" s="378">
        <v>0</v>
      </c>
      <c r="C1270" s="381">
        <v>0</v>
      </c>
      <c r="D1270" s="380" t="str">
        <f t="shared" si="21"/>
        <v/>
      </c>
    </row>
    <row r="1271" s="344" customFormat="1" ht="20.1" customHeight="1" spans="1:4">
      <c r="A1271" s="377" t="s">
        <v>1136</v>
      </c>
      <c r="B1271" s="378">
        <v>0</v>
      </c>
      <c r="C1271" s="379">
        <v>0</v>
      </c>
      <c r="D1271" s="380" t="str">
        <f t="shared" si="21"/>
        <v/>
      </c>
    </row>
    <row r="1272" s="344" customFormat="1" ht="20.1" customHeight="1" spans="1:4">
      <c r="A1272" s="377" t="s">
        <v>1137</v>
      </c>
      <c r="B1272" s="378">
        <v>0</v>
      </c>
      <c r="C1272" s="379">
        <v>0</v>
      </c>
      <c r="D1272" s="380" t="str">
        <f t="shared" si="21"/>
        <v/>
      </c>
    </row>
    <row r="1273" s="344" customFormat="1" ht="20.1" customHeight="1" spans="1:4">
      <c r="A1273" s="377" t="s">
        <v>1138</v>
      </c>
      <c r="B1273" s="378">
        <v>0</v>
      </c>
      <c r="C1273" s="381">
        <v>0</v>
      </c>
      <c r="D1273" s="380" t="str">
        <f t="shared" si="21"/>
        <v/>
      </c>
    </row>
    <row r="1274" s="344" customFormat="1" ht="20.1" customHeight="1" spans="1:4">
      <c r="A1274" s="377" t="s">
        <v>1139</v>
      </c>
      <c r="B1274" s="378">
        <v>6532</v>
      </c>
      <c r="C1274" s="381">
        <v>5236</v>
      </c>
      <c r="D1274" s="380">
        <f t="shared" si="21"/>
        <v>-19.8407838334354</v>
      </c>
    </row>
    <row r="1275" s="344" customFormat="1" ht="20.1" customHeight="1" spans="1:4">
      <c r="A1275" s="377" t="s">
        <v>1140</v>
      </c>
      <c r="B1275" s="378">
        <v>3006</v>
      </c>
      <c r="C1275" s="381">
        <v>2834</v>
      </c>
      <c r="D1275" s="380">
        <f t="shared" si="21"/>
        <v>-5.72188955422488</v>
      </c>
    </row>
    <row r="1276" s="344" customFormat="1" ht="20.1" customHeight="1" spans="1:4">
      <c r="A1276" s="377" t="s">
        <v>169</v>
      </c>
      <c r="B1276" s="378">
        <v>803</v>
      </c>
      <c r="C1276" s="381">
        <v>873</v>
      </c>
      <c r="D1276" s="380">
        <f t="shared" si="21"/>
        <v>8.71731008717309</v>
      </c>
    </row>
    <row r="1277" s="344" customFormat="1" ht="20.1" customHeight="1" spans="1:4">
      <c r="A1277" s="377" t="s">
        <v>170</v>
      </c>
      <c r="B1277" s="378">
        <v>8</v>
      </c>
      <c r="C1277" s="381">
        <v>17</v>
      </c>
      <c r="D1277" s="380">
        <f t="shared" si="21"/>
        <v>112.5</v>
      </c>
    </row>
    <row r="1278" s="344" customFormat="1" ht="20.1" customHeight="1" spans="1:4">
      <c r="A1278" s="377" t="s">
        <v>171</v>
      </c>
      <c r="B1278" s="378">
        <v>0</v>
      </c>
      <c r="C1278" s="381">
        <v>0</v>
      </c>
      <c r="D1278" s="380" t="str">
        <f t="shared" si="21"/>
        <v/>
      </c>
    </row>
    <row r="1279" s="344" customFormat="1" ht="20.1" customHeight="1" spans="1:4">
      <c r="A1279" s="377" t="s">
        <v>1141</v>
      </c>
      <c r="B1279" s="378">
        <v>10</v>
      </c>
      <c r="C1279" s="381">
        <v>8</v>
      </c>
      <c r="D1279" s="380">
        <f t="shared" si="21"/>
        <v>-20</v>
      </c>
    </row>
    <row r="1280" s="344" customFormat="1" ht="20.1" customHeight="1" spans="1:4">
      <c r="A1280" s="377" t="s">
        <v>1142</v>
      </c>
      <c r="B1280" s="378">
        <v>0</v>
      </c>
      <c r="C1280" s="381">
        <v>0</v>
      </c>
      <c r="D1280" s="380" t="str">
        <f t="shared" si="21"/>
        <v/>
      </c>
    </row>
    <row r="1281" s="344" customFormat="1" ht="20.1" customHeight="1" spans="1:4">
      <c r="A1281" s="377" t="s">
        <v>1143</v>
      </c>
      <c r="B1281" s="378">
        <v>1162</v>
      </c>
      <c r="C1281" s="381">
        <v>1629</v>
      </c>
      <c r="D1281" s="380">
        <f t="shared" si="21"/>
        <v>40.1893287435456</v>
      </c>
    </row>
    <row r="1282" s="344" customFormat="1" ht="20.1" customHeight="1" spans="1:4">
      <c r="A1282" s="377" t="s">
        <v>1144</v>
      </c>
      <c r="B1282" s="378">
        <v>66</v>
      </c>
      <c r="C1282" s="381">
        <v>55</v>
      </c>
      <c r="D1282" s="380">
        <f t="shared" si="21"/>
        <v>-16.6666666666667</v>
      </c>
    </row>
    <row r="1283" s="344" customFormat="1" ht="20.1" customHeight="1" spans="1:4">
      <c r="A1283" s="377" t="s">
        <v>1145</v>
      </c>
      <c r="B1283" s="378">
        <v>367</v>
      </c>
      <c r="C1283" s="379">
        <v>157</v>
      </c>
      <c r="D1283" s="380">
        <f t="shared" si="21"/>
        <v>-57.2207084468665</v>
      </c>
    </row>
    <row r="1284" s="344" customFormat="1" ht="20.1" customHeight="1" spans="1:4">
      <c r="A1284" s="377" t="s">
        <v>178</v>
      </c>
      <c r="B1284" s="378">
        <v>428</v>
      </c>
      <c r="C1284" s="381">
        <v>0</v>
      </c>
      <c r="D1284" s="380">
        <f t="shared" si="21"/>
        <v>-100</v>
      </c>
    </row>
    <row r="1285" s="344" customFormat="1" ht="20.1" customHeight="1" spans="1:4">
      <c r="A1285" s="377" t="s">
        <v>1146</v>
      </c>
      <c r="B1285" s="378">
        <v>162</v>
      </c>
      <c r="C1285" s="381">
        <v>95</v>
      </c>
      <c r="D1285" s="380">
        <f t="shared" si="21"/>
        <v>-41.358024691358</v>
      </c>
    </row>
    <row r="1286" s="344" customFormat="1" ht="20.1" customHeight="1" spans="1:4">
      <c r="A1286" s="377" t="s">
        <v>1147</v>
      </c>
      <c r="B1286" s="378">
        <v>3097</v>
      </c>
      <c r="C1286" s="381">
        <v>2141</v>
      </c>
      <c r="D1286" s="380">
        <f t="shared" si="21"/>
        <v>-30.8685824991928</v>
      </c>
    </row>
    <row r="1287" s="344" customFormat="1" ht="20.1" customHeight="1" spans="1:4">
      <c r="A1287" s="377" t="s">
        <v>169</v>
      </c>
      <c r="B1287" s="378">
        <v>6</v>
      </c>
      <c r="C1287" s="381">
        <v>0</v>
      </c>
      <c r="D1287" s="380">
        <f t="shared" si="21"/>
        <v>-100</v>
      </c>
    </row>
    <row r="1288" s="344" customFormat="1" ht="20.1" customHeight="1" spans="1:4">
      <c r="A1288" s="377" t="s">
        <v>170</v>
      </c>
      <c r="B1288" s="378">
        <v>0</v>
      </c>
      <c r="C1288" s="381">
        <v>0</v>
      </c>
      <c r="D1288" s="380" t="str">
        <f t="shared" si="21"/>
        <v/>
      </c>
    </row>
    <row r="1289" s="344" customFormat="1" ht="20.1" customHeight="1" spans="1:4">
      <c r="A1289" s="377" t="s">
        <v>171</v>
      </c>
      <c r="B1289" s="378">
        <v>0</v>
      </c>
      <c r="C1289" s="381">
        <v>0</v>
      </c>
      <c r="D1289" s="380" t="str">
        <f t="shared" si="21"/>
        <v/>
      </c>
    </row>
    <row r="1290" s="344" customFormat="1" ht="20.1" customHeight="1" spans="1:4">
      <c r="A1290" s="377" t="s">
        <v>1148</v>
      </c>
      <c r="B1290" s="378">
        <v>3089</v>
      </c>
      <c r="C1290" s="379">
        <v>2140</v>
      </c>
      <c r="D1290" s="380">
        <f t="shared" si="21"/>
        <v>-30.7219164778245</v>
      </c>
    </row>
    <row r="1291" s="344" customFormat="1" ht="20.1" customHeight="1" spans="1:4">
      <c r="A1291" s="377" t="s">
        <v>178</v>
      </c>
      <c r="B1291" s="378">
        <v>0</v>
      </c>
      <c r="C1291" s="381">
        <v>0</v>
      </c>
      <c r="D1291" s="380" t="str">
        <f t="shared" si="21"/>
        <v/>
      </c>
    </row>
    <row r="1292" s="344" customFormat="1" ht="20.1" customHeight="1" spans="1:4">
      <c r="A1292" s="377" t="s">
        <v>1149</v>
      </c>
      <c r="B1292" s="378">
        <v>2</v>
      </c>
      <c r="C1292" s="381">
        <v>1</v>
      </c>
      <c r="D1292" s="380">
        <f t="shared" si="21"/>
        <v>-50</v>
      </c>
    </row>
    <row r="1293" s="344" customFormat="1" ht="20.1" customHeight="1" spans="1:4">
      <c r="A1293" s="377" t="s">
        <v>1150</v>
      </c>
      <c r="B1293" s="378">
        <v>0</v>
      </c>
      <c r="C1293" s="381">
        <v>171</v>
      </c>
      <c r="D1293" s="380" t="str">
        <f t="shared" si="21"/>
        <v/>
      </c>
    </row>
    <row r="1294" s="344" customFormat="1" ht="20.1" customHeight="1" spans="1:4">
      <c r="A1294" s="377" t="s">
        <v>169</v>
      </c>
      <c r="B1294" s="378">
        <v>0</v>
      </c>
      <c r="C1294" s="381">
        <v>0</v>
      </c>
      <c r="D1294" s="380" t="str">
        <f t="shared" si="21"/>
        <v/>
      </c>
    </row>
    <row r="1295" s="344" customFormat="1" ht="20.1" customHeight="1" spans="1:4">
      <c r="A1295" s="377" t="s">
        <v>170</v>
      </c>
      <c r="B1295" s="378">
        <v>0</v>
      </c>
      <c r="C1295" s="381">
        <v>0</v>
      </c>
      <c r="D1295" s="380" t="str">
        <f t="shared" si="21"/>
        <v/>
      </c>
    </row>
    <row r="1296" s="344" customFormat="1" ht="20.1" customHeight="1" spans="1:4">
      <c r="A1296" s="377" t="s">
        <v>171</v>
      </c>
      <c r="B1296" s="378">
        <v>0</v>
      </c>
      <c r="C1296" s="381">
        <v>0</v>
      </c>
      <c r="D1296" s="380" t="str">
        <f t="shared" si="21"/>
        <v/>
      </c>
    </row>
    <row r="1297" s="344" customFormat="1" ht="20.1" customHeight="1" spans="1:4">
      <c r="A1297" s="377" t="s">
        <v>1151</v>
      </c>
      <c r="B1297" s="378">
        <v>0</v>
      </c>
      <c r="C1297" s="381">
        <v>171</v>
      </c>
      <c r="D1297" s="380" t="str">
        <f t="shared" si="21"/>
        <v/>
      </c>
    </row>
    <row r="1298" s="344" customFormat="1" ht="20.1" customHeight="1" spans="1:4">
      <c r="A1298" s="377" t="s">
        <v>1152</v>
      </c>
      <c r="B1298" s="378">
        <v>0</v>
      </c>
      <c r="C1298" s="379">
        <v>0</v>
      </c>
      <c r="D1298" s="380" t="str">
        <f t="shared" si="21"/>
        <v/>
      </c>
    </row>
    <row r="1299" s="344" customFormat="1" ht="20.1" customHeight="1" spans="1:4">
      <c r="A1299" s="377" t="s">
        <v>178</v>
      </c>
      <c r="B1299" s="378">
        <v>0</v>
      </c>
      <c r="C1299" s="381">
        <v>0</v>
      </c>
      <c r="D1299" s="380" t="str">
        <f t="shared" si="21"/>
        <v/>
      </c>
    </row>
    <row r="1300" s="344" customFormat="1" ht="20.1" customHeight="1" spans="1:4">
      <c r="A1300" s="377" t="s">
        <v>1153</v>
      </c>
      <c r="B1300" s="378">
        <v>0</v>
      </c>
      <c r="C1300" s="381">
        <v>0</v>
      </c>
      <c r="D1300" s="380" t="str">
        <f t="shared" si="21"/>
        <v/>
      </c>
    </row>
    <row r="1301" s="344" customFormat="1" ht="20.1" customHeight="1" spans="1:4">
      <c r="A1301" s="377" t="s">
        <v>1154</v>
      </c>
      <c r="B1301" s="378">
        <v>68</v>
      </c>
      <c r="C1301" s="381">
        <v>20</v>
      </c>
      <c r="D1301" s="380">
        <f t="shared" si="21"/>
        <v>-70.5882352941176</v>
      </c>
    </row>
    <row r="1302" s="344" customFormat="1" ht="20.1" customHeight="1" spans="1:4">
      <c r="A1302" s="377" t="s">
        <v>169</v>
      </c>
      <c r="B1302" s="378">
        <v>0</v>
      </c>
      <c r="C1302" s="381">
        <v>0</v>
      </c>
      <c r="D1302" s="380" t="str">
        <f t="shared" si="21"/>
        <v/>
      </c>
    </row>
    <row r="1303" s="344" customFormat="1" ht="20.1" customHeight="1" spans="1:4">
      <c r="A1303" s="377" t="s">
        <v>170</v>
      </c>
      <c r="B1303" s="378">
        <v>0</v>
      </c>
      <c r="C1303" s="381">
        <v>0</v>
      </c>
      <c r="D1303" s="380" t="str">
        <f t="shared" si="21"/>
        <v/>
      </c>
    </row>
    <row r="1304" s="344" customFormat="1" ht="20.1" customHeight="1" spans="1:4">
      <c r="A1304" s="377" t="s">
        <v>171</v>
      </c>
      <c r="B1304" s="378">
        <v>0</v>
      </c>
      <c r="C1304" s="381">
        <v>0</v>
      </c>
      <c r="D1304" s="380" t="str">
        <f t="shared" si="21"/>
        <v/>
      </c>
    </row>
    <row r="1305" s="344" customFormat="1" ht="20.1" customHeight="1" spans="1:4">
      <c r="A1305" s="377" t="s">
        <v>1155</v>
      </c>
      <c r="B1305" s="378">
        <v>0</v>
      </c>
      <c r="C1305" s="381">
        <v>2</v>
      </c>
      <c r="D1305" s="380" t="str">
        <f t="shared" si="21"/>
        <v/>
      </c>
    </row>
    <row r="1306" s="344" customFormat="1" ht="20.1" customHeight="1" spans="1:4">
      <c r="A1306" s="377" t="s">
        <v>1156</v>
      </c>
      <c r="B1306" s="378">
        <v>33</v>
      </c>
      <c r="C1306" s="381">
        <v>0</v>
      </c>
      <c r="D1306" s="380">
        <f t="shared" si="21"/>
        <v>-100</v>
      </c>
    </row>
    <row r="1307" s="344" customFormat="1" ht="20.1" customHeight="1" spans="1:4">
      <c r="A1307" s="377" t="s">
        <v>1157</v>
      </c>
      <c r="B1307" s="378">
        <v>8</v>
      </c>
      <c r="C1307" s="381">
        <v>10</v>
      </c>
      <c r="D1307" s="380">
        <f t="shared" si="21"/>
        <v>25</v>
      </c>
    </row>
    <row r="1308" s="344" customFormat="1" ht="20.1" customHeight="1" spans="1:4">
      <c r="A1308" s="377" t="s">
        <v>1158</v>
      </c>
      <c r="B1308" s="378">
        <v>27</v>
      </c>
      <c r="C1308" s="381">
        <v>8</v>
      </c>
      <c r="D1308" s="380">
        <f t="shared" si="21"/>
        <v>-70.3703703703704</v>
      </c>
    </row>
    <row r="1309" s="344" customFormat="1" ht="20.1" customHeight="1" spans="1:4">
      <c r="A1309" s="377" t="s">
        <v>1159</v>
      </c>
      <c r="B1309" s="378">
        <v>0</v>
      </c>
      <c r="C1309" s="381">
        <v>0</v>
      </c>
      <c r="D1309" s="380" t="str">
        <f t="shared" si="21"/>
        <v/>
      </c>
    </row>
    <row r="1310" s="344" customFormat="1" ht="20.1" customHeight="1" spans="1:4">
      <c r="A1310" s="377" t="s">
        <v>1160</v>
      </c>
      <c r="B1310" s="378">
        <v>0</v>
      </c>
      <c r="C1310" s="381">
        <v>0</v>
      </c>
      <c r="D1310" s="380" t="str">
        <f t="shared" ref="D1310:D1349" si="22">IFERROR((C1310/B1310-1)*100,"")</f>
        <v/>
      </c>
    </row>
    <row r="1311" s="344" customFormat="1" ht="20.1" customHeight="1" spans="1:4">
      <c r="A1311" s="377" t="s">
        <v>1161</v>
      </c>
      <c r="B1311" s="378">
        <v>0</v>
      </c>
      <c r="C1311" s="379">
        <v>0</v>
      </c>
      <c r="D1311" s="380" t="str">
        <f t="shared" si="22"/>
        <v/>
      </c>
    </row>
    <row r="1312" s="344" customFormat="1" ht="20.1" customHeight="1" spans="1:4">
      <c r="A1312" s="377" t="s">
        <v>1162</v>
      </c>
      <c r="B1312" s="378">
        <v>0</v>
      </c>
      <c r="C1312" s="381">
        <v>0</v>
      </c>
      <c r="D1312" s="380" t="str">
        <f t="shared" si="22"/>
        <v/>
      </c>
    </row>
    <row r="1313" s="344" customFormat="1" ht="20.1" customHeight="1" spans="1:4">
      <c r="A1313" s="377" t="s">
        <v>1163</v>
      </c>
      <c r="B1313" s="378">
        <v>0</v>
      </c>
      <c r="C1313" s="381">
        <v>0</v>
      </c>
      <c r="D1313" s="380" t="str">
        <f t="shared" si="22"/>
        <v/>
      </c>
    </row>
    <row r="1314" s="344" customFormat="1" ht="20.1" customHeight="1" spans="1:4">
      <c r="A1314" s="377" t="s">
        <v>1164</v>
      </c>
      <c r="B1314" s="378">
        <v>296</v>
      </c>
      <c r="C1314" s="381">
        <v>70</v>
      </c>
      <c r="D1314" s="380">
        <f t="shared" si="22"/>
        <v>-76.3513513513514</v>
      </c>
    </row>
    <row r="1315" s="344" customFormat="1" ht="20.1" customHeight="1" spans="1:4">
      <c r="A1315" s="377" t="s">
        <v>1165</v>
      </c>
      <c r="B1315" s="378">
        <v>115</v>
      </c>
      <c r="C1315" s="379">
        <v>60</v>
      </c>
      <c r="D1315" s="380">
        <f t="shared" si="22"/>
        <v>-47.8260869565217</v>
      </c>
    </row>
    <row r="1316" s="344" customFormat="1" ht="20.1" customHeight="1" spans="1:4">
      <c r="A1316" s="377" t="s">
        <v>1166</v>
      </c>
      <c r="B1316" s="378">
        <v>155</v>
      </c>
      <c r="C1316" s="381">
        <v>4</v>
      </c>
      <c r="D1316" s="380">
        <f t="shared" si="22"/>
        <v>-97.4193548387097</v>
      </c>
    </row>
    <row r="1317" s="344" customFormat="1" ht="20.1" customHeight="1" spans="1:4">
      <c r="A1317" s="377" t="s">
        <v>1167</v>
      </c>
      <c r="B1317" s="378">
        <v>26</v>
      </c>
      <c r="C1317" s="381">
        <v>6</v>
      </c>
      <c r="D1317" s="380">
        <f t="shared" si="22"/>
        <v>-76.9230769230769</v>
      </c>
    </row>
    <row r="1318" s="344" customFormat="1" ht="20.1" customHeight="1" spans="1:4">
      <c r="A1318" s="377" t="s">
        <v>1168</v>
      </c>
      <c r="B1318" s="378">
        <v>65</v>
      </c>
      <c r="C1318" s="381">
        <v>0</v>
      </c>
      <c r="D1318" s="380">
        <f t="shared" si="22"/>
        <v>-100</v>
      </c>
    </row>
    <row r="1319" s="344" customFormat="1" ht="20.1" customHeight="1" spans="1:4">
      <c r="A1319" s="377" t="s">
        <v>1169</v>
      </c>
      <c r="B1319" s="378">
        <v>65</v>
      </c>
      <c r="C1319" s="379">
        <v>0</v>
      </c>
      <c r="D1319" s="380">
        <f t="shared" si="22"/>
        <v>-100</v>
      </c>
    </row>
    <row r="1320" s="344" customFormat="1" ht="20.1" customHeight="1" spans="1:4">
      <c r="A1320" s="377" t="s">
        <v>1170</v>
      </c>
      <c r="B1320" s="378">
        <v>0</v>
      </c>
      <c r="C1320" s="381">
        <v>0</v>
      </c>
      <c r="D1320" s="380" t="str">
        <f t="shared" si="22"/>
        <v/>
      </c>
    </row>
    <row r="1321" s="344" customFormat="1" ht="20.1" customHeight="1" spans="1:4">
      <c r="A1321" s="377" t="s">
        <v>1171</v>
      </c>
      <c r="B1321" s="378">
        <v>0</v>
      </c>
      <c r="C1321" s="381">
        <v>0</v>
      </c>
      <c r="D1321" s="380" t="str">
        <f t="shared" si="22"/>
        <v/>
      </c>
    </row>
    <row r="1322" s="344" customFormat="1" ht="20.1" customHeight="1" spans="1:4">
      <c r="A1322" s="377" t="s">
        <v>1172</v>
      </c>
      <c r="B1322" s="378">
        <v>0</v>
      </c>
      <c r="C1322" s="145">
        <v>0</v>
      </c>
      <c r="D1322" s="380" t="str">
        <f t="shared" si="22"/>
        <v/>
      </c>
    </row>
    <row r="1323" s="344" customFormat="1" ht="20.1" customHeight="1" spans="1:4">
      <c r="A1323" s="377" t="s">
        <v>1173</v>
      </c>
      <c r="B1323" s="378">
        <v>0</v>
      </c>
      <c r="C1323" s="145">
        <v>0</v>
      </c>
      <c r="D1323" s="380" t="str">
        <f t="shared" si="22"/>
        <v/>
      </c>
    </row>
    <row r="1324" s="344" customFormat="1" ht="20.1" customHeight="1" spans="1:4">
      <c r="A1324" s="377" t="s">
        <v>1174</v>
      </c>
      <c r="B1324" s="378">
        <v>0</v>
      </c>
      <c r="C1324" s="381">
        <v>7000</v>
      </c>
      <c r="D1324" s="380" t="str">
        <f t="shared" si="22"/>
        <v/>
      </c>
    </row>
    <row r="1325" s="344" customFormat="1" ht="20.1" customHeight="1" spans="1:4">
      <c r="A1325" s="377" t="s">
        <v>1175</v>
      </c>
      <c r="B1325" s="378">
        <v>0</v>
      </c>
      <c r="C1325" s="145">
        <v>32776</v>
      </c>
      <c r="D1325" s="380" t="str">
        <f t="shared" si="22"/>
        <v/>
      </c>
    </row>
    <row r="1326" s="344" customFormat="1" ht="20.1" customHeight="1" spans="1:4">
      <c r="A1326" s="377" t="s">
        <v>1176</v>
      </c>
      <c r="B1326" s="378">
        <v>0</v>
      </c>
      <c r="C1326" s="145">
        <v>0</v>
      </c>
      <c r="D1326" s="380" t="str">
        <f t="shared" si="22"/>
        <v/>
      </c>
    </row>
    <row r="1327" s="344" customFormat="1" ht="20.1" customHeight="1" spans="1:4">
      <c r="A1327" s="377" t="s">
        <v>1038</v>
      </c>
      <c r="B1327" s="378">
        <v>0</v>
      </c>
      <c r="C1327" s="145">
        <v>32776</v>
      </c>
      <c r="D1327" s="380" t="str">
        <f t="shared" si="22"/>
        <v/>
      </c>
    </row>
    <row r="1328" s="344" customFormat="1" ht="20.1" customHeight="1" spans="1:4">
      <c r="A1328" s="377" t="s">
        <v>1177</v>
      </c>
      <c r="B1328" s="378">
        <v>38658</v>
      </c>
      <c r="C1328" s="145">
        <v>36643</v>
      </c>
      <c r="D1328" s="380">
        <f t="shared" si="22"/>
        <v>-5.21237518754204</v>
      </c>
    </row>
    <row r="1329" s="344" customFormat="1" ht="20.1" customHeight="1" spans="1:4">
      <c r="A1329" s="377" t="s">
        <v>1178</v>
      </c>
      <c r="B1329" s="378">
        <v>38658</v>
      </c>
      <c r="C1329" s="145">
        <v>36643</v>
      </c>
      <c r="D1329" s="380">
        <f t="shared" si="22"/>
        <v>-5.21237518754204</v>
      </c>
    </row>
    <row r="1330" s="344" customFormat="1" ht="20.1" customHeight="1" spans="1:4">
      <c r="A1330" s="377" t="s">
        <v>1179</v>
      </c>
      <c r="B1330" s="378">
        <v>38658</v>
      </c>
      <c r="C1330" s="145">
        <v>36643</v>
      </c>
      <c r="D1330" s="380">
        <f t="shared" si="22"/>
        <v>-5.21237518754204</v>
      </c>
    </row>
    <row r="1331" s="344" customFormat="1" ht="20.1" customHeight="1" spans="1:4">
      <c r="A1331" s="377" t="s">
        <v>1180</v>
      </c>
      <c r="B1331" s="378">
        <v>0</v>
      </c>
      <c r="C1331" s="145">
        <v>0</v>
      </c>
      <c r="D1331" s="380" t="str">
        <f t="shared" si="22"/>
        <v/>
      </c>
    </row>
    <row r="1332" s="344" customFormat="1" ht="20.1" customHeight="1" spans="1:4">
      <c r="A1332" s="377" t="s">
        <v>1181</v>
      </c>
      <c r="B1332" s="378">
        <v>0</v>
      </c>
      <c r="C1332" s="145">
        <v>0</v>
      </c>
      <c r="D1332" s="380" t="str">
        <f t="shared" si="22"/>
        <v/>
      </c>
    </row>
    <row r="1333" s="344" customFormat="1" ht="20.1" customHeight="1" spans="1:4">
      <c r="A1333" s="377" t="s">
        <v>1182</v>
      </c>
      <c r="B1333" s="378">
        <v>0</v>
      </c>
      <c r="C1333" s="145">
        <v>0</v>
      </c>
      <c r="D1333" s="380" t="str">
        <f t="shared" si="22"/>
        <v/>
      </c>
    </row>
    <row r="1334" s="344" customFormat="1" ht="20.1" customHeight="1" spans="1:4">
      <c r="A1334" s="377" t="s">
        <v>1183</v>
      </c>
      <c r="B1334" s="378">
        <v>141</v>
      </c>
      <c r="C1334" s="145">
        <v>111</v>
      </c>
      <c r="D1334" s="380">
        <f t="shared" si="22"/>
        <v>-21.2765957446808</v>
      </c>
    </row>
    <row r="1335" s="344" customFormat="1" ht="20.1" customHeight="1" spans="1:4">
      <c r="A1335" s="377" t="s">
        <v>1184</v>
      </c>
      <c r="B1335" s="378">
        <v>141</v>
      </c>
      <c r="C1335" s="145">
        <v>111</v>
      </c>
      <c r="D1335" s="380">
        <f t="shared" si="22"/>
        <v>-21.2765957446808</v>
      </c>
    </row>
    <row r="1336" ht="24.95" customHeight="1" spans="1:4">
      <c r="A1336" s="382" t="s">
        <v>1185</v>
      </c>
      <c r="B1336" s="383">
        <v>580221</v>
      </c>
      <c r="C1336" s="384">
        <v>494127</v>
      </c>
      <c r="D1336" s="235">
        <f t="shared" si="22"/>
        <v>-14.83813926073</v>
      </c>
    </row>
    <row r="1337" ht="24.95" customHeight="1" spans="1:4">
      <c r="A1337" s="385" t="s">
        <v>1186</v>
      </c>
      <c r="B1337" s="145">
        <v>166665</v>
      </c>
      <c r="C1337" s="145">
        <v>112300</v>
      </c>
      <c r="D1337" s="235">
        <f t="shared" si="22"/>
        <v>-32.6193261932619</v>
      </c>
    </row>
    <row r="1338" ht="24.95" customHeight="1" spans="1:4">
      <c r="A1338" s="264" t="s">
        <v>1187</v>
      </c>
      <c r="B1338" s="383">
        <f>SUM(B1339:B1342)+B1345+B1346+B1347+B1348</f>
        <v>137229</v>
      </c>
      <c r="C1338" s="383">
        <f>SUM(C1339:C1342)+C1345+C1346+C1347+C1348</f>
        <v>110735</v>
      </c>
      <c r="D1338" s="235">
        <f t="shared" si="22"/>
        <v>-19.3064148248548</v>
      </c>
    </row>
    <row r="1339" ht="24.95" customHeight="1" spans="1:4">
      <c r="A1339" s="386" t="s">
        <v>1188</v>
      </c>
      <c r="B1339" s="387"/>
      <c r="C1339" s="388"/>
      <c r="D1339" s="233" t="str">
        <f t="shared" si="22"/>
        <v/>
      </c>
    </row>
    <row r="1340" ht="24.95" customHeight="1" spans="1:4">
      <c r="A1340" s="386" t="s">
        <v>1189</v>
      </c>
      <c r="B1340" s="387"/>
      <c r="C1340" s="388"/>
      <c r="D1340" s="233" t="str">
        <f t="shared" si="22"/>
        <v/>
      </c>
    </row>
    <row r="1341" ht="24.95" customHeight="1" spans="1:4">
      <c r="A1341" s="386" t="s">
        <v>1190</v>
      </c>
      <c r="B1341" s="387"/>
      <c r="C1341" s="388"/>
      <c r="D1341" s="233" t="str">
        <f t="shared" si="22"/>
        <v/>
      </c>
    </row>
    <row r="1342" ht="24.95" customHeight="1" spans="1:4">
      <c r="A1342" s="386" t="s">
        <v>1191</v>
      </c>
      <c r="B1342" s="388">
        <f>SUM(B1343:B1344)</f>
        <v>104355</v>
      </c>
      <c r="C1342" s="388">
        <f>SUM(C1343:C1344)</f>
        <v>110735</v>
      </c>
      <c r="D1342" s="233">
        <f t="shared" si="22"/>
        <v>6.11374634660533</v>
      </c>
    </row>
    <row r="1343" ht="24.95" customHeight="1" spans="1:4">
      <c r="A1343" s="386" t="s">
        <v>1192</v>
      </c>
      <c r="B1343" s="387">
        <v>92121</v>
      </c>
      <c r="C1343" s="388">
        <v>98501</v>
      </c>
      <c r="D1343" s="233">
        <f t="shared" si="22"/>
        <v>6.92567384201213</v>
      </c>
    </row>
    <row r="1344" ht="24.95" customHeight="1" spans="1:4">
      <c r="A1344" s="386" t="s">
        <v>1193</v>
      </c>
      <c r="B1344" s="387">
        <v>12234</v>
      </c>
      <c r="C1344" s="388">
        <v>12234</v>
      </c>
      <c r="D1344" s="233">
        <f t="shared" si="22"/>
        <v>0</v>
      </c>
    </row>
    <row r="1345" ht="24.95" customHeight="1" spans="1:4">
      <c r="A1345" s="386" t="s">
        <v>1194</v>
      </c>
      <c r="B1345" s="389"/>
      <c r="C1345" s="389">
        <v>0</v>
      </c>
      <c r="D1345" s="233" t="str">
        <f t="shared" si="22"/>
        <v/>
      </c>
    </row>
    <row r="1346" ht="24.95" customHeight="1" spans="1:4">
      <c r="A1346" s="386" t="s">
        <v>1195</v>
      </c>
      <c r="B1346" s="390">
        <v>17517</v>
      </c>
      <c r="C1346" s="391"/>
      <c r="D1346" s="233">
        <f t="shared" si="22"/>
        <v>-100</v>
      </c>
    </row>
    <row r="1347" ht="24.95" customHeight="1" spans="1:4">
      <c r="A1347" s="386" t="s">
        <v>1196</v>
      </c>
      <c r="B1347" s="387"/>
      <c r="C1347" s="388"/>
      <c r="D1347" s="233" t="str">
        <f t="shared" si="22"/>
        <v/>
      </c>
    </row>
    <row r="1348" ht="24.95" customHeight="1" spans="1:4">
      <c r="A1348" s="386" t="s">
        <v>1197</v>
      </c>
      <c r="B1348" s="391">
        <v>15357</v>
      </c>
      <c r="C1348" s="391"/>
      <c r="D1348" s="233">
        <f t="shared" si="22"/>
        <v>-100</v>
      </c>
    </row>
    <row r="1349" ht="24.95" customHeight="1" spans="1:4">
      <c r="A1349" s="262" t="s">
        <v>1198</v>
      </c>
      <c r="B1349" s="383">
        <f>B1336+B1337+B1338</f>
        <v>884115</v>
      </c>
      <c r="C1349" s="383">
        <f>C1336+C1337+C1338</f>
        <v>717162</v>
      </c>
      <c r="D1349" s="235">
        <f t="shared" si="22"/>
        <v>-18.883629392104</v>
      </c>
    </row>
    <row r="1350" ht="24.95" customHeight="1"/>
    <row r="1351" ht="24.95" customHeight="1"/>
    <row r="1352" ht="24.95" customHeight="1"/>
    <row r="1353" s="373" customFormat="1" ht="24.95" customHeight="1" spans="1:4">
      <c r="A1353" s="283"/>
      <c r="B1353" s="411"/>
      <c r="C1353" s="411"/>
      <c r="D1353" s="283"/>
    </row>
    <row r="1354" s="373" customFormat="1" ht="24.95" customHeight="1" spans="1:4">
      <c r="A1354" s="283"/>
      <c r="B1354" s="411"/>
      <c r="C1354" s="411"/>
      <c r="D1354" s="283"/>
    </row>
    <row r="1355" ht="24.95" customHeight="1"/>
    <row r="1356" ht="24.95" customHeight="1"/>
    <row r="1357" ht="24.95" customHeight="1"/>
    <row r="1358" ht="24.95" customHeight="1"/>
    <row r="1359" ht="24.95" customHeight="1"/>
    <row r="1360" s="373" customFormat="1" ht="24.95" customHeight="1" spans="1:4">
      <c r="A1360" s="283"/>
      <c r="B1360" s="411"/>
      <c r="C1360" s="411"/>
      <c r="D1360" s="283"/>
    </row>
    <row r="1361" ht="24.95" customHeight="1"/>
    <row r="1362" s="373" customFormat="1" ht="24.95" customHeight="1" spans="1:4">
      <c r="A1362" s="283"/>
      <c r="B1362" s="411"/>
      <c r="C1362" s="411"/>
      <c r="D1362" s="283"/>
    </row>
    <row r="1363" ht="24.95" customHeight="1"/>
    <row r="1364" ht="24.95" customHeight="1"/>
    <row r="1365" s="373" customFormat="1" ht="24.95" customHeight="1" spans="1:4">
      <c r="A1365" s="283"/>
      <c r="B1365" s="411"/>
      <c r="C1365" s="411"/>
      <c r="D1365" s="283"/>
    </row>
    <row r="1366" s="283" customFormat="1" ht="24.95" customHeight="1" spans="2:3">
      <c r="B1366" s="411"/>
      <c r="C1366" s="411"/>
    </row>
    <row r="1367" s="283" customFormat="1" ht="24.95" customHeight="1" spans="2:3">
      <c r="B1367" s="411"/>
      <c r="C1367" s="411"/>
    </row>
    <row r="1368" s="283" customFormat="1" ht="24.95" customHeight="1" spans="2:3">
      <c r="B1368" s="411"/>
      <c r="C1368" s="411"/>
    </row>
    <row r="1369" s="283" customFormat="1" ht="24.95" customHeight="1" spans="2:3">
      <c r="B1369" s="411"/>
      <c r="C1369" s="411"/>
    </row>
    <row r="1370" s="283" customFormat="1" ht="24.95" customHeight="1" spans="2:3">
      <c r="B1370" s="411"/>
      <c r="C1370" s="411"/>
    </row>
    <row r="1371" s="283" customFormat="1" ht="24.95" customHeight="1" spans="2:3">
      <c r="B1371" s="411"/>
      <c r="C1371" s="411"/>
    </row>
    <row r="1372" s="283" customFormat="1" ht="24.95" customHeight="1" spans="2:3">
      <c r="B1372" s="411"/>
      <c r="C1372" s="411"/>
    </row>
    <row r="1373" s="283" customFormat="1" ht="24.95" customHeight="1" spans="2:3">
      <c r="B1373" s="411"/>
      <c r="C1373" s="411"/>
    </row>
    <row r="1374" s="283" customFormat="1" ht="24.95" customHeight="1" spans="2:3">
      <c r="B1374" s="411"/>
      <c r="C1374" s="411"/>
    </row>
    <row r="1375" s="283" customFormat="1" ht="24.95" customHeight="1" spans="2:3">
      <c r="B1375" s="411"/>
      <c r="C1375" s="411"/>
    </row>
    <row r="1376" s="373" customFormat="1" ht="24.95" customHeight="1" spans="1:4">
      <c r="A1376" s="283"/>
      <c r="B1376" s="411"/>
      <c r="C1376" s="411"/>
      <c r="D1376" s="283"/>
    </row>
    <row r="1377" s="283" customFormat="1" ht="24.95" customHeight="1" spans="2:3">
      <c r="B1377" s="411"/>
      <c r="C1377" s="411"/>
    </row>
    <row r="1378" ht="24.95" customHeight="1"/>
    <row r="1379" ht="24.95" customHeight="1"/>
  </sheetData>
  <mergeCells count="1">
    <mergeCell ref="A1:D1"/>
  </mergeCells>
  <conditionalFormatting sqref="B1336">
    <cfRule type="expression" dxfId="2" priority="5"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3" stopIfTrue="1">
      <formula>"len($A:$A)=3"</formula>
    </cfRule>
  </conditionalFormatting>
  <conditionalFormatting sqref="D1336:D1347">
    <cfRule type="expression" dxfId="2" priority="13"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37" activePane="bottomLeft" state="frozen"/>
      <selection/>
      <selection pane="bottomLeft" activeCell="H44" sqref="H44"/>
    </sheetView>
  </sheetViews>
  <sheetFormatPr defaultColWidth="9" defaultRowHeight="18.75" outlineLevelCol="3"/>
  <cols>
    <col min="1" max="1" width="33.475" style="283" customWidth="1"/>
    <col min="2" max="4" width="21.625" style="283" customWidth="1"/>
    <col min="5" max="16384" width="9" style="394"/>
  </cols>
  <sheetData>
    <row r="1" ht="45" customHeight="1" spans="1:4">
      <c r="A1" s="294" t="s">
        <v>5</v>
      </c>
      <c r="B1" s="294"/>
      <c r="C1" s="294"/>
      <c r="D1" s="294"/>
    </row>
    <row r="2" ht="18.95" customHeight="1" spans="2:4">
      <c r="B2" s="286"/>
      <c r="C2" s="286"/>
      <c r="D2" s="395" t="s">
        <v>43</v>
      </c>
    </row>
    <row r="3" s="392" customFormat="1" ht="45" customHeight="1" spans="1:4">
      <c r="A3" s="256" t="s">
        <v>44</v>
      </c>
      <c r="B3" s="229" t="s">
        <v>45</v>
      </c>
      <c r="C3" s="257" t="s">
        <v>46</v>
      </c>
      <c r="D3" s="396" t="s">
        <v>1199</v>
      </c>
    </row>
    <row r="4" ht="32.1" customHeight="1" spans="1:4">
      <c r="A4" s="304" t="s">
        <v>48</v>
      </c>
      <c r="B4" s="397">
        <f>SUM(B5:B20)</f>
        <v>330899</v>
      </c>
      <c r="C4" s="269">
        <f>SUM(C5:C20)</f>
        <v>361908</v>
      </c>
      <c r="D4" s="270">
        <f>IFERROR((C4/B4-1)*100,"")</f>
        <v>9.37113741655309</v>
      </c>
    </row>
    <row r="5" ht="32.1" customHeight="1" spans="1:4">
      <c r="A5" s="398" t="s">
        <v>49</v>
      </c>
      <c r="B5" s="399">
        <v>145990</v>
      </c>
      <c r="C5" s="145">
        <v>145843</v>
      </c>
      <c r="D5" s="297">
        <f t="shared" ref="D4:D24" si="0">IFERROR((C5/B5-1)*100,"")</f>
        <v>-0.100691828207411</v>
      </c>
    </row>
    <row r="6" ht="32.1" customHeight="1" spans="1:4">
      <c r="A6" s="398" t="s">
        <v>50</v>
      </c>
      <c r="B6" s="400">
        <v>16261</v>
      </c>
      <c r="C6" s="145">
        <v>17045</v>
      </c>
      <c r="D6" s="297">
        <f t="shared" si="0"/>
        <v>4.82135170038742</v>
      </c>
    </row>
    <row r="7" ht="32.1" customHeight="1" spans="1:4">
      <c r="A7" s="398" t="s">
        <v>51</v>
      </c>
      <c r="B7" s="401">
        <v>0</v>
      </c>
      <c r="C7" s="298">
        <v>0</v>
      </c>
      <c r="D7" s="297" t="str">
        <f t="shared" si="0"/>
        <v/>
      </c>
    </row>
    <row r="8" ht="32.1" customHeight="1" spans="1:4">
      <c r="A8" s="398" t="s">
        <v>52</v>
      </c>
      <c r="B8" s="400">
        <v>4712</v>
      </c>
      <c r="C8" s="145">
        <v>4707</v>
      </c>
      <c r="D8" s="297">
        <f t="shared" si="0"/>
        <v>-0.106112054329377</v>
      </c>
    </row>
    <row r="9" ht="32.1" customHeight="1" spans="1:4">
      <c r="A9" s="398" t="s">
        <v>53</v>
      </c>
      <c r="B9" s="400">
        <v>26280</v>
      </c>
      <c r="C9" s="145">
        <v>26300</v>
      </c>
      <c r="D9" s="297">
        <f t="shared" si="0"/>
        <v>0.0761035007610378</v>
      </c>
    </row>
    <row r="10" ht="32.1" customHeight="1" spans="1:4">
      <c r="A10" s="398" t="s">
        <v>54</v>
      </c>
      <c r="B10" s="400">
        <v>62120</v>
      </c>
      <c r="C10" s="145">
        <v>62110</v>
      </c>
      <c r="D10" s="297">
        <f t="shared" si="0"/>
        <v>-0.0160978750804897</v>
      </c>
    </row>
    <row r="11" ht="32.1" customHeight="1" spans="1:4">
      <c r="A11" s="398" t="s">
        <v>55</v>
      </c>
      <c r="B11" s="400">
        <v>9442</v>
      </c>
      <c r="C11" s="145">
        <v>18884</v>
      </c>
      <c r="D11" s="297">
        <f t="shared" si="0"/>
        <v>100</v>
      </c>
    </row>
    <row r="12" ht="32.1" customHeight="1" spans="1:4">
      <c r="A12" s="398" t="s">
        <v>56</v>
      </c>
      <c r="B12" s="400">
        <v>9311</v>
      </c>
      <c r="C12" s="145">
        <v>9500</v>
      </c>
      <c r="D12" s="297">
        <f t="shared" si="0"/>
        <v>2.02985715819999</v>
      </c>
    </row>
    <row r="13" ht="32.1" customHeight="1" spans="1:4">
      <c r="A13" s="398" t="s">
        <v>57</v>
      </c>
      <c r="B13" s="400">
        <v>10462</v>
      </c>
      <c r="C13" s="145">
        <v>21200</v>
      </c>
      <c r="D13" s="297">
        <f t="shared" si="0"/>
        <v>102.638118906519</v>
      </c>
    </row>
    <row r="14" ht="32.1" customHeight="1" spans="1:4">
      <c r="A14" s="398" t="s">
        <v>58</v>
      </c>
      <c r="B14" s="400">
        <v>13170</v>
      </c>
      <c r="C14" s="145">
        <v>21390</v>
      </c>
      <c r="D14" s="297">
        <f t="shared" si="0"/>
        <v>62.4145785876993</v>
      </c>
    </row>
    <row r="15" ht="32.1" customHeight="1" spans="1:4">
      <c r="A15" s="398" t="s">
        <v>59</v>
      </c>
      <c r="B15" s="400">
        <v>2506</v>
      </c>
      <c r="C15" s="145">
        <v>2506</v>
      </c>
      <c r="D15" s="297">
        <f t="shared" si="0"/>
        <v>0</v>
      </c>
    </row>
    <row r="16" ht="32.1" customHeight="1" spans="1:4">
      <c r="A16" s="398" t="s">
        <v>60</v>
      </c>
      <c r="B16" s="400">
        <v>1296</v>
      </c>
      <c r="C16" s="145">
        <v>3000</v>
      </c>
      <c r="D16" s="297">
        <f t="shared" si="0"/>
        <v>131.481481481481</v>
      </c>
    </row>
    <row r="17" ht="32.1" customHeight="1" spans="1:4">
      <c r="A17" s="398" t="s">
        <v>61</v>
      </c>
      <c r="B17" s="400">
        <v>26720</v>
      </c>
      <c r="C17" s="145">
        <v>26720</v>
      </c>
      <c r="D17" s="297">
        <f t="shared" si="0"/>
        <v>0</v>
      </c>
    </row>
    <row r="18" ht="32.1" customHeight="1" spans="1:4">
      <c r="A18" s="398" t="s">
        <v>62</v>
      </c>
      <c r="B18" s="400">
        <v>903</v>
      </c>
      <c r="C18" s="145">
        <v>900</v>
      </c>
      <c r="D18" s="297">
        <f t="shared" si="0"/>
        <v>-0.332225913621265</v>
      </c>
    </row>
    <row r="19" s="283" customFormat="1" ht="32.1" customHeight="1" spans="1:4">
      <c r="A19" s="398" t="s">
        <v>63</v>
      </c>
      <c r="B19" s="400">
        <v>1833</v>
      </c>
      <c r="C19" s="145">
        <v>1900</v>
      </c>
      <c r="D19" s="297">
        <f t="shared" si="0"/>
        <v>3.65521003818876</v>
      </c>
    </row>
    <row r="20" ht="32.1" customHeight="1" spans="1:4">
      <c r="A20" s="398" t="s">
        <v>64</v>
      </c>
      <c r="B20" s="400">
        <v>-107</v>
      </c>
      <c r="C20" s="145">
        <v>-97</v>
      </c>
      <c r="D20" s="297">
        <f t="shared" si="0"/>
        <v>-9.34579439252337</v>
      </c>
    </row>
    <row r="21" ht="32.1" customHeight="1" spans="1:4">
      <c r="A21" s="304" t="s">
        <v>65</v>
      </c>
      <c r="B21" s="303">
        <f>SUM(B22:B29)</f>
        <v>140747</v>
      </c>
      <c r="C21" s="303">
        <f>SUM(C22:C29)</f>
        <v>128604</v>
      </c>
      <c r="D21" s="270">
        <f t="shared" si="0"/>
        <v>-8.62753735425977</v>
      </c>
    </row>
    <row r="22" ht="32.1" customHeight="1" spans="1:4">
      <c r="A22" s="398" t="s">
        <v>66</v>
      </c>
      <c r="B22" s="400">
        <v>69582</v>
      </c>
      <c r="C22" s="145">
        <v>71076</v>
      </c>
      <c r="D22" s="297">
        <f t="shared" si="0"/>
        <v>2.14710701043372</v>
      </c>
    </row>
    <row r="23" ht="32.1" customHeight="1" spans="1:4">
      <c r="A23" s="398" t="s">
        <v>67</v>
      </c>
      <c r="B23" s="400">
        <v>9968</v>
      </c>
      <c r="C23" s="145">
        <v>10330</v>
      </c>
      <c r="D23" s="297">
        <f t="shared" si="0"/>
        <v>3.63162118780096</v>
      </c>
    </row>
    <row r="24" ht="32.1" customHeight="1" spans="1:4">
      <c r="A24" s="398" t="s">
        <v>68</v>
      </c>
      <c r="B24" s="400">
        <v>4805</v>
      </c>
      <c r="C24" s="145">
        <v>5598</v>
      </c>
      <c r="D24" s="297">
        <f t="shared" si="0"/>
        <v>16.5036420395422</v>
      </c>
    </row>
    <row r="25" ht="32.1" customHeight="1" spans="1:4">
      <c r="A25" s="398" t="s">
        <v>69</v>
      </c>
      <c r="B25" s="400">
        <v>0</v>
      </c>
      <c r="C25" s="145">
        <v>0</v>
      </c>
      <c r="D25" s="297"/>
    </row>
    <row r="26" ht="36" customHeight="1" spans="1:4">
      <c r="A26" s="402" t="s">
        <v>70</v>
      </c>
      <c r="B26" s="400">
        <v>56028</v>
      </c>
      <c r="C26" s="145">
        <v>40600</v>
      </c>
      <c r="D26" s="297">
        <f t="shared" ref="D26:D43" si="1">IFERROR((C26/B26-1)*100,"")</f>
        <v>-27.536231884058</v>
      </c>
    </row>
    <row r="27" ht="36" customHeight="1" spans="1:4">
      <c r="A27" s="402" t="s">
        <v>71</v>
      </c>
      <c r="B27" s="403">
        <v>0</v>
      </c>
      <c r="C27" s="145">
        <v>0</v>
      </c>
      <c r="D27" s="297" t="str">
        <f t="shared" si="1"/>
        <v/>
      </c>
    </row>
    <row r="28" ht="36" customHeight="1" spans="1:4">
      <c r="A28" s="398" t="s">
        <v>72</v>
      </c>
      <c r="B28" s="400">
        <v>304</v>
      </c>
      <c r="C28" s="145">
        <v>1000</v>
      </c>
      <c r="D28" s="297">
        <f t="shared" si="1"/>
        <v>228.947368421053</v>
      </c>
    </row>
    <row r="29" s="393" customFormat="1" ht="36" customHeight="1" spans="1:4">
      <c r="A29" s="398" t="s">
        <v>73</v>
      </c>
      <c r="B29" s="400">
        <v>60</v>
      </c>
      <c r="C29" s="145">
        <v>0</v>
      </c>
      <c r="D29" s="297">
        <f t="shared" si="1"/>
        <v>-100</v>
      </c>
    </row>
    <row r="30" s="393" customFormat="1" ht="36" customHeight="1" spans="1:4">
      <c r="A30" s="302" t="s">
        <v>74</v>
      </c>
      <c r="B30" s="269">
        <f>SUM(B4,B21)</f>
        <v>471646</v>
      </c>
      <c r="C30" s="269">
        <f>SUM(C4,C21)</f>
        <v>490512</v>
      </c>
      <c r="D30" s="270">
        <f t="shared" si="1"/>
        <v>4.0000339237479</v>
      </c>
    </row>
    <row r="31" ht="36" customHeight="1" spans="1:4">
      <c r="A31" s="304" t="s">
        <v>75</v>
      </c>
      <c r="B31" s="404">
        <f>B32+B33+B36+B39+B40+B41+B42</f>
        <v>412469</v>
      </c>
      <c r="C31" s="404">
        <f>C32+C33+C36+C39+C40+C41+C42</f>
        <v>226650</v>
      </c>
      <c r="D31" s="270">
        <f t="shared" si="1"/>
        <v>-45.0504159100442</v>
      </c>
    </row>
    <row r="32" ht="36" customHeight="1" spans="1:4">
      <c r="A32" s="398" t="s">
        <v>76</v>
      </c>
      <c r="B32" s="405">
        <v>47535</v>
      </c>
      <c r="C32" s="406">
        <v>47535</v>
      </c>
      <c r="D32" s="297">
        <f t="shared" si="1"/>
        <v>0</v>
      </c>
    </row>
    <row r="33" ht="36" customHeight="1" spans="1:4">
      <c r="A33" s="398" t="s">
        <v>77</v>
      </c>
      <c r="B33" s="407">
        <f>B34</f>
        <v>126274</v>
      </c>
      <c r="C33" s="407">
        <f>C34</f>
        <v>59399</v>
      </c>
      <c r="D33" s="297">
        <f t="shared" si="1"/>
        <v>-52.9602293425408</v>
      </c>
    </row>
    <row r="34" ht="36" customHeight="1" spans="1:4">
      <c r="A34" s="398" t="s">
        <v>1200</v>
      </c>
      <c r="B34" s="407">
        <v>126274</v>
      </c>
      <c r="C34" s="407">
        <v>59399</v>
      </c>
      <c r="D34" s="297">
        <f t="shared" si="1"/>
        <v>-52.9602293425408</v>
      </c>
    </row>
    <row r="35" ht="36" customHeight="1" spans="1:4">
      <c r="A35" s="398" t="s">
        <v>1201</v>
      </c>
      <c r="B35" s="408"/>
      <c r="C35" s="407"/>
      <c r="D35" s="297" t="str">
        <f t="shared" si="1"/>
        <v/>
      </c>
    </row>
    <row r="36" ht="36" customHeight="1" spans="1:4">
      <c r="A36" s="398" t="s">
        <v>78</v>
      </c>
      <c r="B36" s="407">
        <f>B37</f>
        <v>69260</v>
      </c>
      <c r="C36" s="407">
        <f>C37</f>
        <v>649</v>
      </c>
      <c r="D36" s="297">
        <f t="shared" si="1"/>
        <v>-99.0629511983829</v>
      </c>
    </row>
    <row r="37" ht="36" customHeight="1" spans="1:4">
      <c r="A37" s="398" t="s">
        <v>1202</v>
      </c>
      <c r="B37" s="407">
        <v>69260</v>
      </c>
      <c r="C37" s="407">
        <v>649</v>
      </c>
      <c r="D37" s="297">
        <f t="shared" si="1"/>
        <v>-99.0629511983829</v>
      </c>
    </row>
    <row r="38" ht="36" customHeight="1" spans="1:4">
      <c r="A38" s="398" t="s">
        <v>1203</v>
      </c>
      <c r="B38" s="408"/>
      <c r="C38" s="407"/>
      <c r="D38" s="297" t="str">
        <f t="shared" si="1"/>
        <v/>
      </c>
    </row>
    <row r="39" ht="36" customHeight="1" spans="1:4">
      <c r="A39" s="398" t="s">
        <v>79</v>
      </c>
      <c r="B39" s="409">
        <v>8115</v>
      </c>
      <c r="C39" s="405">
        <v>17517</v>
      </c>
      <c r="D39" s="297">
        <f t="shared" si="1"/>
        <v>115.859519408503</v>
      </c>
    </row>
    <row r="40" ht="36" customHeight="1" spans="1:4">
      <c r="A40" s="398" t="s">
        <v>80</v>
      </c>
      <c r="B40" s="409">
        <v>9164</v>
      </c>
      <c r="C40" s="410">
        <v>480</v>
      </c>
      <c r="D40" s="297">
        <f t="shared" si="1"/>
        <v>-94.7621126145788</v>
      </c>
    </row>
    <row r="41" ht="36" customHeight="1" spans="1:4">
      <c r="A41" s="398" t="s">
        <v>81</v>
      </c>
      <c r="B41" s="407">
        <v>133300</v>
      </c>
      <c r="C41" s="407">
        <v>101070</v>
      </c>
      <c r="D41" s="297">
        <f t="shared" si="1"/>
        <v>-24.178544636159</v>
      </c>
    </row>
    <row r="42" ht="36" customHeight="1" spans="1:4">
      <c r="A42" s="398" t="s">
        <v>82</v>
      </c>
      <c r="B42" s="407">
        <v>18821</v>
      </c>
      <c r="C42" s="407"/>
      <c r="D42" s="297">
        <f t="shared" si="1"/>
        <v>-100</v>
      </c>
    </row>
    <row r="43" ht="36" customHeight="1" spans="1:4">
      <c r="A43" s="302" t="s">
        <v>83</v>
      </c>
      <c r="B43" s="404">
        <f>B30+B31</f>
        <v>884115</v>
      </c>
      <c r="C43" s="404">
        <f>C30+C31</f>
        <v>717162</v>
      </c>
      <c r="D43" s="270">
        <f t="shared" si="1"/>
        <v>-18.883629392104</v>
      </c>
    </row>
  </sheetData>
  <mergeCells count="1">
    <mergeCell ref="A1:D1"/>
  </mergeCells>
  <conditionalFormatting sqref="D2">
    <cfRule type="cellIs" dxfId="0" priority="73" stopIfTrue="1" operator="lessThanOrEqual">
      <formula>-1</formula>
    </cfRule>
  </conditionalFormatting>
  <conditionalFormatting sqref="A27">
    <cfRule type="expression" dxfId="2" priority="46" stopIfTrue="1">
      <formula>"len($A:$A)=3"</formula>
    </cfRule>
  </conditionalFormatting>
  <conditionalFormatting sqref="D4:D29 B30:D30 D31:D43 A4:A18 A20:A43">
    <cfRule type="expression" dxfId="2" priority="47" stopIfTrue="1">
      <formula>"len($A:$A)=3"</formula>
    </cfRule>
  </conditionalFormatting>
  <conditionalFormatting sqref="B4:C4 B7:C7 B21:C21">
    <cfRule type="expression" dxfId="2" priority="43" stopIfTrue="1">
      <formula>"len($A:$A)=3"</formula>
    </cfRule>
  </conditionalFormatting>
  <conditionalFormatting sqref="B31:C31 C35 C38 B43:C43">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49"/>
  <sheetViews>
    <sheetView showZeros="0" workbookViewId="0">
      <pane xSplit="1" ySplit="2" topLeftCell="B1294" activePane="bottomRight" state="frozen"/>
      <selection/>
      <selection pane="topRight"/>
      <selection pane="bottomLeft"/>
      <selection pane="bottomRight" activeCell="C1305" sqref="C1305"/>
    </sheetView>
  </sheetViews>
  <sheetFormatPr defaultColWidth="9" defaultRowHeight="18.75" outlineLevelCol="3"/>
  <cols>
    <col min="1" max="1" width="35.7583333333333" style="283" customWidth="1"/>
    <col min="2" max="2" width="17.2583333333333" style="283" customWidth="1"/>
    <col min="3" max="3" width="19" style="283" customWidth="1"/>
    <col min="4" max="4" width="23.625" style="283" customWidth="1"/>
    <col min="5" max="16384" width="9" style="283"/>
  </cols>
  <sheetData>
    <row r="1" s="372" customFormat="1" ht="45" customHeight="1" spans="1:4">
      <c r="A1" s="294" t="s">
        <v>1204</v>
      </c>
      <c r="B1" s="294"/>
      <c r="C1" s="294"/>
      <c r="D1" s="294"/>
    </row>
    <row r="2" s="372" customFormat="1" ht="20.1" customHeight="1" spans="1:4">
      <c r="A2" s="374"/>
      <c r="B2" s="374"/>
      <c r="C2" s="374"/>
      <c r="D2" s="375" t="s">
        <v>84</v>
      </c>
    </row>
    <row r="3" ht="24.95" customHeight="1" spans="1:4">
      <c r="A3" s="256" t="s">
        <v>44</v>
      </c>
      <c r="B3" s="376" t="s">
        <v>45</v>
      </c>
      <c r="C3" s="376" t="s">
        <v>46</v>
      </c>
      <c r="D3" s="257" t="s">
        <v>166</v>
      </c>
    </row>
    <row r="4" s="373" customFormat="1" ht="24.95" customHeight="1" spans="1:4">
      <c r="A4" s="377" t="s">
        <v>167</v>
      </c>
      <c r="B4" s="378">
        <v>37472</v>
      </c>
      <c r="C4" s="379">
        <v>46356</v>
      </c>
      <c r="D4" s="380">
        <f t="shared" ref="D4:D67" si="0">IFERROR((C4/B4-1)*100,"")</f>
        <v>23.7083689154569</v>
      </c>
    </row>
    <row r="5" s="373" customFormat="1" ht="24.95" customHeight="1" spans="1:4">
      <c r="A5" s="230" t="s">
        <v>168</v>
      </c>
      <c r="B5" s="378">
        <v>1145</v>
      </c>
      <c r="C5" s="379">
        <v>1312</v>
      </c>
      <c r="D5" s="380">
        <f t="shared" si="0"/>
        <v>14.5851528384279</v>
      </c>
    </row>
    <row r="6" ht="24.95" customHeight="1" spans="1:4">
      <c r="A6" s="230" t="s">
        <v>169</v>
      </c>
      <c r="B6" s="378">
        <v>668</v>
      </c>
      <c r="C6" s="381">
        <v>596</v>
      </c>
      <c r="D6" s="380">
        <f t="shared" si="0"/>
        <v>-10.7784431137725</v>
      </c>
    </row>
    <row r="7" ht="24.95" customHeight="1" spans="1:4">
      <c r="A7" s="230" t="s">
        <v>170</v>
      </c>
      <c r="B7" s="378">
        <v>176</v>
      </c>
      <c r="C7" s="381">
        <v>242</v>
      </c>
      <c r="D7" s="380">
        <f t="shared" si="0"/>
        <v>37.5</v>
      </c>
    </row>
    <row r="8" ht="24.95" customHeight="1" spans="1:4">
      <c r="A8" s="230" t="s">
        <v>171</v>
      </c>
      <c r="B8" s="378">
        <v>0</v>
      </c>
      <c r="C8" s="381">
        <v>0</v>
      </c>
      <c r="D8" s="380" t="str">
        <f t="shared" si="0"/>
        <v/>
      </c>
    </row>
    <row r="9" ht="24.95" customHeight="1" spans="1:4">
      <c r="A9" s="230" t="s">
        <v>172</v>
      </c>
      <c r="B9" s="378">
        <v>96</v>
      </c>
      <c r="C9" s="381">
        <v>124</v>
      </c>
      <c r="D9" s="380">
        <f t="shared" si="0"/>
        <v>29.1666666666667</v>
      </c>
    </row>
    <row r="10" ht="24.95" customHeight="1" spans="1:4">
      <c r="A10" s="230" t="s">
        <v>173</v>
      </c>
      <c r="B10" s="378">
        <v>0</v>
      </c>
      <c r="C10" s="381">
        <v>2</v>
      </c>
      <c r="D10" s="380" t="str">
        <f t="shared" si="0"/>
        <v/>
      </c>
    </row>
    <row r="11" s="373" customFormat="1" ht="24.95" customHeight="1" spans="1:4">
      <c r="A11" s="377" t="s">
        <v>174</v>
      </c>
      <c r="B11" s="378">
        <v>5</v>
      </c>
      <c r="C11" s="381">
        <v>6</v>
      </c>
      <c r="D11" s="380">
        <f t="shared" si="0"/>
        <v>20</v>
      </c>
    </row>
    <row r="12" ht="24.95" customHeight="1" spans="1:4">
      <c r="A12" s="377" t="s">
        <v>175</v>
      </c>
      <c r="B12" s="378">
        <v>0</v>
      </c>
      <c r="C12" s="381">
        <v>0</v>
      </c>
      <c r="D12" s="380" t="str">
        <f t="shared" si="0"/>
        <v/>
      </c>
    </row>
    <row r="13" s="373" customFormat="1" ht="24.95" customHeight="1" spans="1:4">
      <c r="A13" s="377" t="s">
        <v>176</v>
      </c>
      <c r="B13" s="378">
        <v>172</v>
      </c>
      <c r="C13" s="381">
        <v>136</v>
      </c>
      <c r="D13" s="380">
        <f t="shared" si="0"/>
        <v>-20.9302325581395</v>
      </c>
    </row>
    <row r="14" ht="24.95" customHeight="1" spans="1:4">
      <c r="A14" s="377" t="s">
        <v>177</v>
      </c>
      <c r="B14" s="378">
        <v>0</v>
      </c>
      <c r="C14" s="381">
        <v>0</v>
      </c>
      <c r="D14" s="380" t="str">
        <f t="shared" si="0"/>
        <v/>
      </c>
    </row>
    <row r="15" ht="24.95" customHeight="1" spans="1:4">
      <c r="A15" s="377" t="s">
        <v>178</v>
      </c>
      <c r="B15" s="378">
        <v>0</v>
      </c>
      <c r="C15" s="381">
        <v>0</v>
      </c>
      <c r="D15" s="380" t="str">
        <f t="shared" si="0"/>
        <v/>
      </c>
    </row>
    <row r="16" s="373" customFormat="1" ht="24.95" customHeight="1" spans="1:4">
      <c r="A16" s="377" t="s">
        <v>179</v>
      </c>
      <c r="B16" s="378">
        <v>28</v>
      </c>
      <c r="C16" s="381">
        <v>206</v>
      </c>
      <c r="D16" s="380">
        <f t="shared" si="0"/>
        <v>635.714285714286</v>
      </c>
    </row>
    <row r="17" s="283" customFormat="1" ht="24.95" customHeight="1" spans="1:4">
      <c r="A17" s="230" t="s">
        <v>180</v>
      </c>
      <c r="B17" s="378">
        <v>846</v>
      </c>
      <c r="C17" s="381">
        <v>1149</v>
      </c>
      <c r="D17" s="380">
        <f t="shared" si="0"/>
        <v>35.8156028368794</v>
      </c>
    </row>
    <row r="18" s="283" customFormat="1" ht="24.95" customHeight="1" spans="1:4">
      <c r="A18" s="230" t="s">
        <v>169</v>
      </c>
      <c r="B18" s="378">
        <v>608</v>
      </c>
      <c r="C18" s="381">
        <v>596</v>
      </c>
      <c r="D18" s="380">
        <f t="shared" si="0"/>
        <v>-1.97368421052632</v>
      </c>
    </row>
    <row r="19" s="283" customFormat="1" ht="24.95" customHeight="1" spans="1:4">
      <c r="A19" s="230" t="s">
        <v>170</v>
      </c>
      <c r="B19" s="378">
        <v>110</v>
      </c>
      <c r="C19" s="381">
        <v>206</v>
      </c>
      <c r="D19" s="380">
        <f t="shared" si="0"/>
        <v>87.2727272727273</v>
      </c>
    </row>
    <row r="20" s="283" customFormat="1" ht="24.95" customHeight="1" spans="1:4">
      <c r="A20" s="230" t="s">
        <v>171</v>
      </c>
      <c r="B20" s="378">
        <v>0</v>
      </c>
      <c r="C20" s="381">
        <v>0</v>
      </c>
      <c r="D20" s="380" t="str">
        <f t="shared" si="0"/>
        <v/>
      </c>
    </row>
    <row r="21" s="283" customFormat="1" ht="24.95" customHeight="1" spans="1:4">
      <c r="A21" s="230" t="s">
        <v>181</v>
      </c>
      <c r="B21" s="378">
        <v>47</v>
      </c>
      <c r="C21" s="381">
        <v>85</v>
      </c>
      <c r="D21" s="380">
        <f t="shared" si="0"/>
        <v>80.8510638297872</v>
      </c>
    </row>
    <row r="22" s="283" customFormat="1" ht="24.95" customHeight="1" spans="1:4">
      <c r="A22" s="230" t="s">
        <v>182</v>
      </c>
      <c r="B22" s="378">
        <v>0</v>
      </c>
      <c r="C22" s="381">
        <v>0</v>
      </c>
      <c r="D22" s="380" t="str">
        <f t="shared" si="0"/>
        <v/>
      </c>
    </row>
    <row r="23" s="283" customFormat="1" ht="24.95" customHeight="1" spans="1:4">
      <c r="A23" s="230" t="s">
        <v>183</v>
      </c>
      <c r="B23" s="378">
        <v>0</v>
      </c>
      <c r="C23" s="381">
        <v>0</v>
      </c>
      <c r="D23" s="380" t="str">
        <f t="shared" si="0"/>
        <v/>
      </c>
    </row>
    <row r="24" s="283" customFormat="1" ht="24.95" customHeight="1" spans="1:4">
      <c r="A24" s="230" t="s">
        <v>178</v>
      </c>
      <c r="B24" s="378">
        <v>51</v>
      </c>
      <c r="C24" s="381">
        <v>58</v>
      </c>
      <c r="D24" s="380">
        <f t="shared" si="0"/>
        <v>13.7254901960784</v>
      </c>
    </row>
    <row r="25" s="283" customFormat="1" ht="24.95" customHeight="1" spans="1:4">
      <c r="A25" s="230" t="s">
        <v>184</v>
      </c>
      <c r="B25" s="378">
        <v>30</v>
      </c>
      <c r="C25" s="381">
        <v>204</v>
      </c>
      <c r="D25" s="380">
        <f t="shared" si="0"/>
        <v>580</v>
      </c>
    </row>
    <row r="26" s="283" customFormat="1" ht="24.95" customHeight="1" spans="1:4">
      <c r="A26" s="230" t="s">
        <v>185</v>
      </c>
      <c r="B26" s="378">
        <v>16957</v>
      </c>
      <c r="C26" s="381">
        <v>23280</v>
      </c>
      <c r="D26" s="380">
        <f t="shared" si="0"/>
        <v>37.2884354543846</v>
      </c>
    </row>
    <row r="27" s="373" customFormat="1" ht="24.95" customHeight="1" spans="1:4">
      <c r="A27" s="230" t="s">
        <v>169</v>
      </c>
      <c r="B27" s="378">
        <v>9967</v>
      </c>
      <c r="C27" s="381">
        <v>10077</v>
      </c>
      <c r="D27" s="380">
        <f t="shared" si="0"/>
        <v>1.10364201866158</v>
      </c>
    </row>
    <row r="28" ht="24.95" customHeight="1" spans="1:4">
      <c r="A28" s="230" t="s">
        <v>170</v>
      </c>
      <c r="B28" s="378">
        <v>3198</v>
      </c>
      <c r="C28" s="381">
        <v>3816</v>
      </c>
      <c r="D28" s="380">
        <f t="shared" si="0"/>
        <v>19.3245778611632</v>
      </c>
    </row>
    <row r="29" ht="24.95" customHeight="1" spans="1:4">
      <c r="A29" s="230" t="s">
        <v>171</v>
      </c>
      <c r="B29" s="378">
        <v>2349</v>
      </c>
      <c r="C29" s="381">
        <v>2670</v>
      </c>
      <c r="D29" s="380">
        <f t="shared" si="0"/>
        <v>13.6653895274585</v>
      </c>
    </row>
    <row r="30" ht="24.95" customHeight="1" spans="1:4">
      <c r="A30" s="230" t="s">
        <v>186</v>
      </c>
      <c r="B30" s="378">
        <v>0</v>
      </c>
      <c r="C30" s="381">
        <v>0</v>
      </c>
      <c r="D30" s="380" t="str">
        <f t="shared" si="0"/>
        <v/>
      </c>
    </row>
    <row r="31" spans="1:4">
      <c r="A31" s="230" t="s">
        <v>187</v>
      </c>
      <c r="B31" s="378">
        <v>0</v>
      </c>
      <c r="C31" s="381">
        <v>0</v>
      </c>
      <c r="D31" s="380" t="str">
        <f t="shared" si="0"/>
        <v/>
      </c>
    </row>
    <row r="32" spans="1:4">
      <c r="A32" s="230" t="s">
        <v>188</v>
      </c>
      <c r="B32" s="378">
        <v>0</v>
      </c>
      <c r="C32" s="381">
        <v>0</v>
      </c>
      <c r="D32" s="380" t="str">
        <f t="shared" si="0"/>
        <v/>
      </c>
    </row>
    <row r="33" spans="1:4">
      <c r="A33" s="230" t="s">
        <v>189</v>
      </c>
      <c r="B33" s="378">
        <v>57</v>
      </c>
      <c r="C33" s="381">
        <v>0</v>
      </c>
      <c r="D33" s="380">
        <f t="shared" si="0"/>
        <v>-100</v>
      </c>
    </row>
    <row r="34" spans="1:4">
      <c r="A34" s="230" t="s">
        <v>190</v>
      </c>
      <c r="B34" s="378">
        <v>0</v>
      </c>
      <c r="C34" s="381">
        <v>0</v>
      </c>
      <c r="D34" s="380" t="str">
        <f t="shared" si="0"/>
        <v/>
      </c>
    </row>
    <row r="35" spans="1:4">
      <c r="A35" s="230" t="s">
        <v>178</v>
      </c>
      <c r="B35" s="378">
        <v>1013</v>
      </c>
      <c r="C35" s="381">
        <v>6247</v>
      </c>
      <c r="D35" s="380">
        <f t="shared" si="0"/>
        <v>516.683119447187</v>
      </c>
    </row>
    <row r="36" ht="30" customHeight="1" spans="1:4">
      <c r="A36" s="230" t="s">
        <v>191</v>
      </c>
      <c r="B36" s="378">
        <v>373</v>
      </c>
      <c r="C36" s="381">
        <v>470</v>
      </c>
      <c r="D36" s="380">
        <f t="shared" si="0"/>
        <v>26.0053619302949</v>
      </c>
    </row>
    <row r="37" spans="1:4">
      <c r="A37" s="230" t="s">
        <v>192</v>
      </c>
      <c r="B37" s="378">
        <v>966</v>
      </c>
      <c r="C37" s="381">
        <v>840</v>
      </c>
      <c r="D37" s="380">
        <f t="shared" si="0"/>
        <v>-13.0434782608696</v>
      </c>
    </row>
    <row r="38" spans="1:4">
      <c r="A38" s="230" t="s">
        <v>169</v>
      </c>
      <c r="B38" s="378">
        <v>559</v>
      </c>
      <c r="C38" s="381">
        <v>580</v>
      </c>
      <c r="D38" s="380">
        <f t="shared" si="0"/>
        <v>3.75670840787119</v>
      </c>
    </row>
    <row r="39" spans="1:4">
      <c r="A39" s="230" t="s">
        <v>170</v>
      </c>
      <c r="B39" s="378">
        <v>9</v>
      </c>
      <c r="C39" s="381">
        <v>52</v>
      </c>
      <c r="D39" s="380">
        <f t="shared" si="0"/>
        <v>477.777777777778</v>
      </c>
    </row>
    <row r="40" spans="1:4">
      <c r="A40" s="230" t="s">
        <v>171</v>
      </c>
      <c r="B40" s="378">
        <v>20</v>
      </c>
      <c r="C40" s="381">
        <v>0</v>
      </c>
      <c r="D40" s="380">
        <f t="shared" si="0"/>
        <v>-100</v>
      </c>
    </row>
    <row r="41" spans="1:4">
      <c r="A41" s="230" t="s">
        <v>193</v>
      </c>
      <c r="B41" s="378">
        <v>0</v>
      </c>
      <c r="C41" s="381">
        <v>0</v>
      </c>
      <c r="D41" s="380" t="str">
        <f t="shared" si="0"/>
        <v/>
      </c>
    </row>
    <row r="42" spans="1:4">
      <c r="A42" s="230" t="s">
        <v>194</v>
      </c>
      <c r="B42" s="378">
        <v>5</v>
      </c>
      <c r="C42" s="381">
        <v>13</v>
      </c>
      <c r="D42" s="380">
        <f t="shared" si="0"/>
        <v>160</v>
      </c>
    </row>
    <row r="43" spans="1:4">
      <c r="A43" s="230" t="s">
        <v>195</v>
      </c>
      <c r="B43" s="378">
        <v>190</v>
      </c>
      <c r="C43" s="381">
        <v>0</v>
      </c>
      <c r="D43" s="380">
        <f t="shared" si="0"/>
        <v>-100</v>
      </c>
    </row>
    <row r="44" spans="1:4">
      <c r="A44" s="230" t="s">
        <v>196</v>
      </c>
      <c r="B44" s="378">
        <v>0</v>
      </c>
      <c r="C44" s="381">
        <v>0</v>
      </c>
      <c r="D44" s="380" t="str">
        <f t="shared" si="0"/>
        <v/>
      </c>
    </row>
    <row r="45" spans="1:4">
      <c r="A45" s="230" t="s">
        <v>197</v>
      </c>
      <c r="B45" s="378">
        <v>0</v>
      </c>
      <c r="C45" s="381">
        <v>0</v>
      </c>
      <c r="D45" s="380" t="str">
        <f t="shared" si="0"/>
        <v/>
      </c>
    </row>
    <row r="46" spans="1:4">
      <c r="A46" s="230" t="s">
        <v>178</v>
      </c>
      <c r="B46" s="378">
        <v>156</v>
      </c>
      <c r="C46" s="381">
        <v>193</v>
      </c>
      <c r="D46" s="380">
        <f t="shared" si="0"/>
        <v>23.7179487179487</v>
      </c>
    </row>
    <row r="47" spans="1:4">
      <c r="A47" s="230" t="s">
        <v>198</v>
      </c>
      <c r="B47" s="378">
        <v>27</v>
      </c>
      <c r="C47" s="379">
        <v>2</v>
      </c>
      <c r="D47" s="380">
        <f t="shared" si="0"/>
        <v>-92.5925925925926</v>
      </c>
    </row>
    <row r="48" spans="1:4">
      <c r="A48" s="230" t="s">
        <v>199</v>
      </c>
      <c r="B48" s="378">
        <v>1081</v>
      </c>
      <c r="C48" s="381">
        <v>785</v>
      </c>
      <c r="D48" s="380">
        <f t="shared" si="0"/>
        <v>-27.3820536540241</v>
      </c>
    </row>
    <row r="49" spans="1:4">
      <c r="A49" s="230" t="s">
        <v>169</v>
      </c>
      <c r="B49" s="378">
        <v>225</v>
      </c>
      <c r="C49" s="381">
        <v>239</v>
      </c>
      <c r="D49" s="380">
        <f t="shared" si="0"/>
        <v>6.22222222222222</v>
      </c>
    </row>
    <row r="50" spans="1:4">
      <c r="A50" s="377" t="s">
        <v>170</v>
      </c>
      <c r="B50" s="378">
        <v>53</v>
      </c>
      <c r="C50" s="381">
        <v>85</v>
      </c>
      <c r="D50" s="380">
        <f t="shared" si="0"/>
        <v>60.377358490566</v>
      </c>
    </row>
    <row r="51" spans="1:4">
      <c r="A51" s="230" t="s">
        <v>171</v>
      </c>
      <c r="B51" s="378">
        <v>0</v>
      </c>
      <c r="C51" s="381">
        <v>0</v>
      </c>
      <c r="D51" s="380" t="str">
        <f t="shared" si="0"/>
        <v/>
      </c>
    </row>
    <row r="52" spans="1:4">
      <c r="A52" s="230" t="s">
        <v>200</v>
      </c>
      <c r="B52" s="378">
        <v>0</v>
      </c>
      <c r="C52" s="381">
        <v>0</v>
      </c>
      <c r="D52" s="380" t="str">
        <f t="shared" si="0"/>
        <v/>
      </c>
    </row>
    <row r="53" spans="1:4">
      <c r="A53" s="230" t="s">
        <v>201</v>
      </c>
      <c r="B53" s="378">
        <v>164</v>
      </c>
      <c r="C53" s="381">
        <v>3</v>
      </c>
      <c r="D53" s="380">
        <f t="shared" si="0"/>
        <v>-98.1707317073171</v>
      </c>
    </row>
    <row r="54" spans="1:4">
      <c r="A54" s="230" t="s">
        <v>202</v>
      </c>
      <c r="B54" s="378">
        <v>0</v>
      </c>
      <c r="C54" s="381">
        <v>1</v>
      </c>
      <c r="D54" s="380" t="str">
        <f t="shared" si="0"/>
        <v/>
      </c>
    </row>
    <row r="55" spans="1:4">
      <c r="A55" s="230" t="s">
        <v>203</v>
      </c>
      <c r="B55" s="378">
        <v>283</v>
      </c>
      <c r="C55" s="381">
        <v>131</v>
      </c>
      <c r="D55" s="380">
        <f t="shared" si="0"/>
        <v>-53.7102473498233</v>
      </c>
    </row>
    <row r="56" spans="1:4">
      <c r="A56" s="230" t="s">
        <v>204</v>
      </c>
      <c r="B56" s="378">
        <v>99</v>
      </c>
      <c r="C56" s="379">
        <v>61</v>
      </c>
      <c r="D56" s="380">
        <f t="shared" si="0"/>
        <v>-38.3838383838384</v>
      </c>
    </row>
    <row r="57" spans="1:4">
      <c r="A57" s="230" t="s">
        <v>178</v>
      </c>
      <c r="B57" s="378">
        <v>252</v>
      </c>
      <c r="C57" s="381">
        <v>265</v>
      </c>
      <c r="D57" s="380">
        <f t="shared" si="0"/>
        <v>5.15873015873016</v>
      </c>
    </row>
    <row r="58" spans="1:4">
      <c r="A58" s="230" t="s">
        <v>205</v>
      </c>
      <c r="B58" s="378">
        <v>5</v>
      </c>
      <c r="C58" s="381">
        <v>0</v>
      </c>
      <c r="D58" s="380">
        <f t="shared" si="0"/>
        <v>-100</v>
      </c>
    </row>
    <row r="59" spans="1:4">
      <c r="A59" s="230" t="s">
        <v>206</v>
      </c>
      <c r="B59" s="378">
        <v>2036</v>
      </c>
      <c r="C59" s="381">
        <v>2361</v>
      </c>
      <c r="D59" s="380">
        <f t="shared" si="0"/>
        <v>15.9626719056974</v>
      </c>
    </row>
    <row r="60" spans="1:4">
      <c r="A60" s="230" t="s">
        <v>169</v>
      </c>
      <c r="B60" s="378">
        <v>1138</v>
      </c>
      <c r="C60" s="381">
        <v>995</v>
      </c>
      <c r="D60" s="380">
        <f t="shared" si="0"/>
        <v>-12.5659050966608</v>
      </c>
    </row>
    <row r="61" spans="1:4">
      <c r="A61" s="377" t="s">
        <v>170</v>
      </c>
      <c r="B61" s="378">
        <v>472</v>
      </c>
      <c r="C61" s="381">
        <v>930</v>
      </c>
      <c r="D61" s="380">
        <f t="shared" si="0"/>
        <v>97.0338983050847</v>
      </c>
    </row>
    <row r="62" spans="1:4">
      <c r="A62" s="377" t="s">
        <v>171</v>
      </c>
      <c r="B62" s="378">
        <v>0</v>
      </c>
      <c r="C62" s="381">
        <v>0</v>
      </c>
      <c r="D62" s="380" t="str">
        <f t="shared" si="0"/>
        <v/>
      </c>
    </row>
    <row r="63" spans="1:4">
      <c r="A63" s="377" t="s">
        <v>207</v>
      </c>
      <c r="B63" s="378">
        <v>0</v>
      </c>
      <c r="C63" s="381">
        <v>0</v>
      </c>
      <c r="D63" s="380" t="str">
        <f t="shared" si="0"/>
        <v/>
      </c>
    </row>
    <row r="64" spans="1:4">
      <c r="A64" s="377" t="s">
        <v>208</v>
      </c>
      <c r="B64" s="378">
        <v>0</v>
      </c>
      <c r="C64" s="381">
        <v>0</v>
      </c>
      <c r="D64" s="380" t="str">
        <f t="shared" si="0"/>
        <v/>
      </c>
    </row>
    <row r="65" spans="1:4">
      <c r="A65" s="377" t="s">
        <v>209</v>
      </c>
      <c r="B65" s="378">
        <v>0</v>
      </c>
      <c r="C65" s="381">
        <v>0</v>
      </c>
      <c r="D65" s="380" t="str">
        <f t="shared" si="0"/>
        <v/>
      </c>
    </row>
    <row r="66" spans="1:4">
      <c r="A66" s="230" t="s">
        <v>210</v>
      </c>
      <c r="B66" s="378">
        <v>43</v>
      </c>
      <c r="C66" s="381">
        <v>72</v>
      </c>
      <c r="D66" s="380">
        <f t="shared" si="0"/>
        <v>67.4418604651163</v>
      </c>
    </row>
    <row r="67" spans="1:4">
      <c r="A67" s="230" t="s">
        <v>211</v>
      </c>
      <c r="B67" s="378">
        <v>0</v>
      </c>
      <c r="C67" s="379">
        <v>0</v>
      </c>
      <c r="D67" s="380" t="str">
        <f t="shared" si="0"/>
        <v/>
      </c>
    </row>
    <row r="68" spans="1:4">
      <c r="A68" s="230" t="s">
        <v>178</v>
      </c>
      <c r="B68" s="378">
        <v>180</v>
      </c>
      <c r="C68" s="381">
        <v>343</v>
      </c>
      <c r="D68" s="380">
        <f t="shared" ref="D68:D131" si="1">IFERROR((C68/B68-1)*100,"")</f>
        <v>90.5555555555555</v>
      </c>
    </row>
    <row r="69" spans="1:4">
      <c r="A69" s="230" t="s">
        <v>212</v>
      </c>
      <c r="B69" s="378">
        <v>203</v>
      </c>
      <c r="C69" s="381">
        <v>21</v>
      </c>
      <c r="D69" s="380">
        <f t="shared" si="1"/>
        <v>-89.6551724137931</v>
      </c>
    </row>
    <row r="70" spans="1:4">
      <c r="A70" s="230" t="s">
        <v>213</v>
      </c>
      <c r="B70" s="378">
        <v>761</v>
      </c>
      <c r="C70" s="381">
        <v>0</v>
      </c>
      <c r="D70" s="380">
        <f t="shared" si="1"/>
        <v>-100</v>
      </c>
    </row>
    <row r="71" spans="1:4">
      <c r="A71" s="230" t="s">
        <v>169</v>
      </c>
      <c r="B71" s="378">
        <v>120</v>
      </c>
      <c r="C71" s="381">
        <v>0</v>
      </c>
      <c r="D71" s="380">
        <f t="shared" si="1"/>
        <v>-100</v>
      </c>
    </row>
    <row r="72" spans="1:4">
      <c r="A72" s="230" t="s">
        <v>170</v>
      </c>
      <c r="B72" s="378">
        <v>630</v>
      </c>
      <c r="C72" s="381">
        <v>0</v>
      </c>
      <c r="D72" s="380">
        <f t="shared" si="1"/>
        <v>-100</v>
      </c>
    </row>
    <row r="73" spans="1:4">
      <c r="A73" s="230" t="s">
        <v>171</v>
      </c>
      <c r="B73" s="378">
        <v>0</v>
      </c>
      <c r="C73" s="381">
        <v>0</v>
      </c>
      <c r="D73" s="380" t="str">
        <f t="shared" si="1"/>
        <v/>
      </c>
    </row>
    <row r="74" spans="1:4">
      <c r="A74" s="230" t="s">
        <v>210</v>
      </c>
      <c r="B74" s="378">
        <v>0</v>
      </c>
      <c r="C74" s="381">
        <v>0</v>
      </c>
      <c r="D74" s="380" t="str">
        <f t="shared" si="1"/>
        <v/>
      </c>
    </row>
    <row r="75" spans="1:4">
      <c r="A75" s="230" t="s">
        <v>214</v>
      </c>
      <c r="B75" s="378">
        <v>0</v>
      </c>
      <c r="C75" s="381">
        <v>0</v>
      </c>
      <c r="D75" s="380" t="str">
        <f t="shared" si="1"/>
        <v/>
      </c>
    </row>
    <row r="76" spans="1:4">
      <c r="A76" s="230" t="s">
        <v>178</v>
      </c>
      <c r="B76" s="378">
        <v>7</v>
      </c>
      <c r="C76" s="381">
        <v>0</v>
      </c>
      <c r="D76" s="380">
        <f t="shared" si="1"/>
        <v>-100</v>
      </c>
    </row>
    <row r="77" spans="1:4">
      <c r="A77" s="230" t="s">
        <v>215</v>
      </c>
      <c r="B77" s="378">
        <v>4</v>
      </c>
      <c r="C77" s="381">
        <v>0</v>
      </c>
      <c r="D77" s="380">
        <f t="shared" si="1"/>
        <v>-100</v>
      </c>
    </row>
    <row r="78" spans="1:4">
      <c r="A78" s="230" t="s">
        <v>216</v>
      </c>
      <c r="B78" s="378">
        <v>97</v>
      </c>
      <c r="C78" s="379">
        <v>144</v>
      </c>
      <c r="D78" s="380">
        <f t="shared" si="1"/>
        <v>48.4536082474227</v>
      </c>
    </row>
    <row r="79" spans="1:4">
      <c r="A79" s="230" t="s">
        <v>169</v>
      </c>
      <c r="B79" s="378">
        <v>89</v>
      </c>
      <c r="C79" s="381">
        <v>0</v>
      </c>
      <c r="D79" s="380">
        <f t="shared" si="1"/>
        <v>-100</v>
      </c>
    </row>
    <row r="80" spans="1:4">
      <c r="A80" s="230" t="s">
        <v>170</v>
      </c>
      <c r="B80" s="378">
        <v>0</v>
      </c>
      <c r="C80" s="381">
        <v>0</v>
      </c>
      <c r="D80" s="380" t="str">
        <f t="shared" si="1"/>
        <v/>
      </c>
    </row>
    <row r="81" spans="1:4">
      <c r="A81" s="230" t="s">
        <v>171</v>
      </c>
      <c r="B81" s="378">
        <v>0</v>
      </c>
      <c r="C81" s="381">
        <v>0</v>
      </c>
      <c r="D81" s="380" t="str">
        <f t="shared" si="1"/>
        <v/>
      </c>
    </row>
    <row r="82" spans="1:4">
      <c r="A82" s="230" t="s">
        <v>217</v>
      </c>
      <c r="B82" s="378">
        <v>5</v>
      </c>
      <c r="C82" s="381">
        <v>30</v>
      </c>
      <c r="D82" s="380">
        <f t="shared" si="1"/>
        <v>500</v>
      </c>
    </row>
    <row r="83" spans="1:4">
      <c r="A83" s="230" t="s">
        <v>218</v>
      </c>
      <c r="B83" s="378">
        <v>0</v>
      </c>
      <c r="C83" s="381">
        <v>0</v>
      </c>
      <c r="D83" s="380" t="str">
        <f t="shared" si="1"/>
        <v/>
      </c>
    </row>
    <row r="84" spans="1:4">
      <c r="A84" s="230" t="s">
        <v>210</v>
      </c>
      <c r="B84" s="378">
        <v>0</v>
      </c>
      <c r="C84" s="381">
        <v>0</v>
      </c>
      <c r="D84" s="380" t="str">
        <f t="shared" si="1"/>
        <v/>
      </c>
    </row>
    <row r="85" spans="1:4">
      <c r="A85" s="230" t="s">
        <v>178</v>
      </c>
      <c r="B85" s="378">
        <v>0</v>
      </c>
      <c r="C85" s="381">
        <v>0</v>
      </c>
      <c r="D85" s="380" t="str">
        <f t="shared" si="1"/>
        <v/>
      </c>
    </row>
    <row r="86" spans="1:4">
      <c r="A86" s="377" t="s">
        <v>219</v>
      </c>
      <c r="B86" s="378">
        <v>3</v>
      </c>
      <c r="C86" s="381">
        <v>114</v>
      </c>
      <c r="D86" s="380">
        <f t="shared" si="1"/>
        <v>3700</v>
      </c>
    </row>
    <row r="87" spans="1:4">
      <c r="A87" s="230" t="s">
        <v>220</v>
      </c>
      <c r="B87" s="378">
        <v>0</v>
      </c>
      <c r="C87" s="381">
        <v>0</v>
      </c>
      <c r="D87" s="380" t="str">
        <f t="shared" si="1"/>
        <v/>
      </c>
    </row>
    <row r="88" spans="1:4">
      <c r="A88" s="230" t="s">
        <v>169</v>
      </c>
      <c r="B88" s="378">
        <v>0</v>
      </c>
      <c r="C88" s="381">
        <v>0</v>
      </c>
      <c r="D88" s="380" t="str">
        <f t="shared" si="1"/>
        <v/>
      </c>
    </row>
    <row r="89" spans="1:4">
      <c r="A89" s="230" t="s">
        <v>170</v>
      </c>
      <c r="B89" s="378">
        <v>0</v>
      </c>
      <c r="C89" s="379">
        <v>0</v>
      </c>
      <c r="D89" s="380" t="str">
        <f t="shared" si="1"/>
        <v/>
      </c>
    </row>
    <row r="90" spans="1:4">
      <c r="A90" s="230" t="s">
        <v>171</v>
      </c>
      <c r="B90" s="378">
        <v>0</v>
      </c>
      <c r="C90" s="381">
        <v>0</v>
      </c>
      <c r="D90" s="380" t="str">
        <f t="shared" si="1"/>
        <v/>
      </c>
    </row>
    <row r="91" spans="1:4">
      <c r="A91" s="230" t="s">
        <v>221</v>
      </c>
      <c r="B91" s="378">
        <v>0</v>
      </c>
      <c r="C91" s="381">
        <v>0</v>
      </c>
      <c r="D91" s="380" t="str">
        <f t="shared" si="1"/>
        <v/>
      </c>
    </row>
    <row r="92" spans="1:4">
      <c r="A92" s="230" t="s">
        <v>222</v>
      </c>
      <c r="B92" s="378">
        <v>0</v>
      </c>
      <c r="C92" s="381">
        <v>0</v>
      </c>
      <c r="D92" s="380" t="str">
        <f t="shared" si="1"/>
        <v/>
      </c>
    </row>
    <row r="93" spans="1:4">
      <c r="A93" s="230" t="s">
        <v>210</v>
      </c>
      <c r="B93" s="378">
        <v>0</v>
      </c>
      <c r="C93" s="381">
        <v>0</v>
      </c>
      <c r="D93" s="380" t="str">
        <f t="shared" si="1"/>
        <v/>
      </c>
    </row>
    <row r="94" spans="1:4">
      <c r="A94" s="230" t="s">
        <v>223</v>
      </c>
      <c r="B94" s="378">
        <v>0</v>
      </c>
      <c r="C94" s="381">
        <v>0</v>
      </c>
      <c r="D94" s="380" t="str">
        <f t="shared" si="1"/>
        <v/>
      </c>
    </row>
    <row r="95" spans="1:4">
      <c r="A95" s="230" t="s">
        <v>224</v>
      </c>
      <c r="B95" s="378">
        <v>0</v>
      </c>
      <c r="C95" s="381">
        <v>0</v>
      </c>
      <c r="D95" s="380" t="str">
        <f t="shared" si="1"/>
        <v/>
      </c>
    </row>
    <row r="96" spans="1:4">
      <c r="A96" s="230" t="s">
        <v>225</v>
      </c>
      <c r="B96" s="378">
        <v>0</v>
      </c>
      <c r="C96" s="381">
        <v>0</v>
      </c>
      <c r="D96" s="380" t="str">
        <f t="shared" si="1"/>
        <v/>
      </c>
    </row>
    <row r="97" spans="1:4">
      <c r="A97" s="230" t="s">
        <v>226</v>
      </c>
      <c r="B97" s="378">
        <v>0</v>
      </c>
      <c r="C97" s="381">
        <v>0</v>
      </c>
      <c r="D97" s="380" t="str">
        <f t="shared" si="1"/>
        <v/>
      </c>
    </row>
    <row r="98" spans="1:4">
      <c r="A98" s="230" t="s">
        <v>178</v>
      </c>
      <c r="B98" s="378">
        <v>0</v>
      </c>
      <c r="C98" s="381">
        <v>0</v>
      </c>
      <c r="D98" s="380" t="str">
        <f t="shared" si="1"/>
        <v/>
      </c>
    </row>
    <row r="99" spans="1:4">
      <c r="A99" s="230" t="s">
        <v>227</v>
      </c>
      <c r="B99" s="378">
        <v>0</v>
      </c>
      <c r="C99" s="381">
        <v>0</v>
      </c>
      <c r="D99" s="380" t="str">
        <f t="shared" si="1"/>
        <v/>
      </c>
    </row>
    <row r="100" spans="1:4">
      <c r="A100" s="377" t="s">
        <v>228</v>
      </c>
      <c r="B100" s="378">
        <v>2627</v>
      </c>
      <c r="C100" s="379">
        <v>2621</v>
      </c>
      <c r="D100" s="380">
        <f t="shared" si="1"/>
        <v>-0.228397411496006</v>
      </c>
    </row>
    <row r="101" spans="1:4">
      <c r="A101" s="230" t="s">
        <v>169</v>
      </c>
      <c r="B101" s="378">
        <v>1975</v>
      </c>
      <c r="C101" s="381">
        <v>2180</v>
      </c>
      <c r="D101" s="380">
        <f t="shared" si="1"/>
        <v>10.379746835443</v>
      </c>
    </row>
    <row r="102" spans="1:4">
      <c r="A102" s="230" t="s">
        <v>170</v>
      </c>
      <c r="B102" s="378">
        <v>541</v>
      </c>
      <c r="C102" s="381">
        <v>377</v>
      </c>
      <c r="D102" s="380">
        <f t="shared" si="1"/>
        <v>-30.3142329020333</v>
      </c>
    </row>
    <row r="103" spans="1:4">
      <c r="A103" s="230" t="s">
        <v>171</v>
      </c>
      <c r="B103" s="378">
        <v>0</v>
      </c>
      <c r="C103" s="381">
        <v>0</v>
      </c>
      <c r="D103" s="380" t="str">
        <f t="shared" si="1"/>
        <v/>
      </c>
    </row>
    <row r="104" spans="1:4">
      <c r="A104" s="230" t="s">
        <v>229</v>
      </c>
      <c r="B104" s="378">
        <v>50</v>
      </c>
      <c r="C104" s="381">
        <v>0</v>
      </c>
      <c r="D104" s="380">
        <f t="shared" si="1"/>
        <v>-100</v>
      </c>
    </row>
    <row r="105" spans="1:4">
      <c r="A105" s="230" t="s">
        <v>230</v>
      </c>
      <c r="B105" s="378">
        <v>0</v>
      </c>
      <c r="C105" s="381">
        <v>0</v>
      </c>
      <c r="D105" s="380" t="str">
        <f t="shared" si="1"/>
        <v/>
      </c>
    </row>
    <row r="106" spans="1:4">
      <c r="A106" s="230" t="s">
        <v>231</v>
      </c>
      <c r="B106" s="378">
        <v>0</v>
      </c>
      <c r="C106" s="381">
        <v>0</v>
      </c>
      <c r="D106" s="380" t="str">
        <f t="shared" si="1"/>
        <v/>
      </c>
    </row>
    <row r="107" spans="1:4">
      <c r="A107" s="230" t="s">
        <v>178</v>
      </c>
      <c r="B107" s="378">
        <v>50</v>
      </c>
      <c r="C107" s="381">
        <v>57</v>
      </c>
      <c r="D107" s="380">
        <f t="shared" si="1"/>
        <v>14</v>
      </c>
    </row>
    <row r="108" spans="1:4">
      <c r="A108" s="230" t="s">
        <v>232</v>
      </c>
      <c r="B108" s="378">
        <v>11</v>
      </c>
      <c r="C108" s="379">
        <v>7</v>
      </c>
      <c r="D108" s="380">
        <f t="shared" si="1"/>
        <v>-36.3636363636364</v>
      </c>
    </row>
    <row r="109" spans="1:4">
      <c r="A109" s="377" t="s">
        <v>233</v>
      </c>
      <c r="B109" s="378">
        <v>1203</v>
      </c>
      <c r="C109" s="381">
        <v>686</v>
      </c>
      <c r="D109" s="380">
        <f t="shared" si="1"/>
        <v>-42.975893599335</v>
      </c>
    </row>
    <row r="110" spans="1:4">
      <c r="A110" s="230" t="s">
        <v>169</v>
      </c>
      <c r="B110" s="378">
        <v>0</v>
      </c>
      <c r="C110" s="381">
        <v>0</v>
      </c>
      <c r="D110" s="380" t="str">
        <f t="shared" si="1"/>
        <v/>
      </c>
    </row>
    <row r="111" spans="1:4">
      <c r="A111" s="230" t="s">
        <v>170</v>
      </c>
      <c r="B111" s="378">
        <v>15</v>
      </c>
      <c r="C111" s="381">
        <v>0</v>
      </c>
      <c r="D111" s="380">
        <f t="shared" si="1"/>
        <v>-100</v>
      </c>
    </row>
    <row r="112" spans="1:4">
      <c r="A112" s="230" t="s">
        <v>171</v>
      </c>
      <c r="B112" s="378">
        <v>0</v>
      </c>
      <c r="C112" s="381">
        <v>0</v>
      </c>
      <c r="D112" s="380" t="str">
        <f t="shared" si="1"/>
        <v/>
      </c>
    </row>
    <row r="113" spans="1:4">
      <c r="A113" s="230" t="s">
        <v>234</v>
      </c>
      <c r="B113" s="378">
        <v>0</v>
      </c>
      <c r="C113" s="381">
        <v>0</v>
      </c>
      <c r="D113" s="380" t="str">
        <f t="shared" si="1"/>
        <v/>
      </c>
    </row>
    <row r="114" spans="1:4">
      <c r="A114" s="230" t="s">
        <v>235</v>
      </c>
      <c r="B114" s="378">
        <v>0</v>
      </c>
      <c r="C114" s="381">
        <v>0</v>
      </c>
      <c r="D114" s="380" t="str">
        <f t="shared" si="1"/>
        <v/>
      </c>
    </row>
    <row r="115" spans="1:4">
      <c r="A115" s="230" t="s">
        <v>236</v>
      </c>
      <c r="B115" s="378">
        <v>0</v>
      </c>
      <c r="C115" s="381">
        <v>0</v>
      </c>
      <c r="D115" s="380" t="str">
        <f t="shared" si="1"/>
        <v/>
      </c>
    </row>
    <row r="116" spans="1:4">
      <c r="A116" s="230" t="s">
        <v>237</v>
      </c>
      <c r="B116" s="378">
        <v>0</v>
      </c>
      <c r="C116" s="381">
        <v>0</v>
      </c>
      <c r="D116" s="380" t="str">
        <f t="shared" si="1"/>
        <v/>
      </c>
    </row>
    <row r="117" spans="1:4">
      <c r="A117" s="230" t="s">
        <v>238</v>
      </c>
      <c r="B117" s="378">
        <v>1188</v>
      </c>
      <c r="C117" s="379">
        <v>686</v>
      </c>
      <c r="D117" s="380">
        <f t="shared" si="1"/>
        <v>-42.2558922558923</v>
      </c>
    </row>
    <row r="118" spans="1:4">
      <c r="A118" s="230" t="s">
        <v>178</v>
      </c>
      <c r="B118" s="378">
        <v>0</v>
      </c>
      <c r="C118" s="381">
        <v>0</v>
      </c>
      <c r="D118" s="380" t="str">
        <f t="shared" si="1"/>
        <v/>
      </c>
    </row>
    <row r="119" spans="1:4">
      <c r="A119" s="230" t="s">
        <v>239</v>
      </c>
      <c r="B119" s="378">
        <v>0</v>
      </c>
      <c r="C119" s="381">
        <v>0</v>
      </c>
      <c r="D119" s="380" t="str">
        <f t="shared" si="1"/>
        <v/>
      </c>
    </row>
    <row r="120" spans="1:4">
      <c r="A120" s="230" t="s">
        <v>240</v>
      </c>
      <c r="B120" s="378">
        <v>10</v>
      </c>
      <c r="C120" s="381">
        <v>10</v>
      </c>
      <c r="D120" s="380">
        <f t="shared" si="1"/>
        <v>0</v>
      </c>
    </row>
    <row r="121" spans="1:4">
      <c r="A121" s="230" t="s">
        <v>169</v>
      </c>
      <c r="B121" s="378">
        <v>0</v>
      </c>
      <c r="C121" s="381">
        <v>0</v>
      </c>
      <c r="D121" s="380" t="str">
        <f t="shared" si="1"/>
        <v/>
      </c>
    </row>
    <row r="122" spans="1:4">
      <c r="A122" s="377" t="s">
        <v>170</v>
      </c>
      <c r="B122" s="378">
        <v>0</v>
      </c>
      <c r="C122" s="381">
        <v>0</v>
      </c>
      <c r="D122" s="380" t="str">
        <f t="shared" si="1"/>
        <v/>
      </c>
    </row>
    <row r="123" spans="1:4">
      <c r="A123" s="230" t="s">
        <v>171</v>
      </c>
      <c r="B123" s="378">
        <v>0</v>
      </c>
      <c r="C123" s="381">
        <v>0</v>
      </c>
      <c r="D123" s="380" t="str">
        <f t="shared" si="1"/>
        <v/>
      </c>
    </row>
    <row r="124" spans="1:4">
      <c r="A124" s="230" t="s">
        <v>241</v>
      </c>
      <c r="B124" s="378">
        <v>0</v>
      </c>
      <c r="C124" s="381">
        <v>0</v>
      </c>
      <c r="D124" s="380" t="str">
        <f t="shared" si="1"/>
        <v/>
      </c>
    </row>
    <row r="125" spans="1:4">
      <c r="A125" s="230" t="s">
        <v>242</v>
      </c>
      <c r="B125" s="378">
        <v>0</v>
      </c>
      <c r="C125" s="381">
        <v>0</v>
      </c>
      <c r="D125" s="380" t="str">
        <f t="shared" si="1"/>
        <v/>
      </c>
    </row>
    <row r="126" spans="1:4">
      <c r="A126" s="230" t="s">
        <v>243</v>
      </c>
      <c r="B126" s="378">
        <v>0</v>
      </c>
      <c r="C126" s="381">
        <v>0</v>
      </c>
      <c r="D126" s="380" t="str">
        <f t="shared" si="1"/>
        <v/>
      </c>
    </row>
    <row r="127" spans="1:4">
      <c r="A127" s="230" t="s">
        <v>244</v>
      </c>
      <c r="B127" s="378">
        <v>10</v>
      </c>
      <c r="C127" s="381">
        <v>10</v>
      </c>
      <c r="D127" s="380">
        <f t="shared" si="1"/>
        <v>0</v>
      </c>
    </row>
    <row r="128" spans="1:4">
      <c r="A128" s="230" t="s">
        <v>245</v>
      </c>
      <c r="B128" s="378">
        <v>0</v>
      </c>
      <c r="C128" s="381">
        <v>0</v>
      </c>
      <c r="D128" s="380" t="str">
        <f t="shared" si="1"/>
        <v/>
      </c>
    </row>
    <row r="129" spans="1:4">
      <c r="A129" s="230" t="s">
        <v>246</v>
      </c>
      <c r="B129" s="378">
        <v>0</v>
      </c>
      <c r="C129" s="381">
        <v>0</v>
      </c>
      <c r="D129" s="380" t="str">
        <f t="shared" si="1"/>
        <v/>
      </c>
    </row>
    <row r="130" spans="1:4">
      <c r="A130" s="230" t="s">
        <v>178</v>
      </c>
      <c r="B130" s="378">
        <v>0</v>
      </c>
      <c r="C130" s="379">
        <v>0</v>
      </c>
      <c r="D130" s="380" t="str">
        <f t="shared" si="1"/>
        <v/>
      </c>
    </row>
    <row r="131" spans="1:4">
      <c r="A131" s="230" t="s">
        <v>247</v>
      </c>
      <c r="B131" s="378">
        <v>0</v>
      </c>
      <c r="C131" s="381">
        <v>0</v>
      </c>
      <c r="D131" s="380" t="str">
        <f t="shared" si="1"/>
        <v/>
      </c>
    </row>
    <row r="132" spans="1:4">
      <c r="A132" s="230" t="s">
        <v>248</v>
      </c>
      <c r="B132" s="378">
        <v>229</v>
      </c>
      <c r="C132" s="381">
        <v>250</v>
      </c>
      <c r="D132" s="380">
        <f t="shared" ref="D132:D195" si="2">IFERROR((C132/B132-1)*100,"")</f>
        <v>9.17030567685591</v>
      </c>
    </row>
    <row r="133" spans="1:4">
      <c r="A133" s="230" t="s">
        <v>169</v>
      </c>
      <c r="B133" s="378">
        <v>0</v>
      </c>
      <c r="C133" s="381">
        <v>0</v>
      </c>
      <c r="D133" s="380" t="str">
        <f t="shared" si="2"/>
        <v/>
      </c>
    </row>
    <row r="134" spans="1:4">
      <c r="A134" s="230" t="s">
        <v>170</v>
      </c>
      <c r="B134" s="378">
        <v>1</v>
      </c>
      <c r="C134" s="381">
        <v>3</v>
      </c>
      <c r="D134" s="380">
        <f t="shared" si="2"/>
        <v>200</v>
      </c>
    </row>
    <row r="135" spans="1:4">
      <c r="A135" s="230" t="s">
        <v>171</v>
      </c>
      <c r="B135" s="378">
        <v>0</v>
      </c>
      <c r="C135" s="381">
        <v>0</v>
      </c>
      <c r="D135" s="380" t="str">
        <f t="shared" si="2"/>
        <v/>
      </c>
    </row>
    <row r="136" spans="1:4">
      <c r="A136" s="230" t="s">
        <v>249</v>
      </c>
      <c r="B136" s="378">
        <v>211</v>
      </c>
      <c r="C136" s="381">
        <v>247</v>
      </c>
      <c r="D136" s="380">
        <f t="shared" si="2"/>
        <v>17.0616113744076</v>
      </c>
    </row>
    <row r="137" spans="1:4">
      <c r="A137" s="230" t="s">
        <v>178</v>
      </c>
      <c r="B137" s="378">
        <v>0</v>
      </c>
      <c r="C137" s="381">
        <v>0</v>
      </c>
      <c r="D137" s="380" t="str">
        <f t="shared" si="2"/>
        <v/>
      </c>
    </row>
    <row r="138" spans="1:4">
      <c r="A138" s="377" t="s">
        <v>250</v>
      </c>
      <c r="B138" s="378">
        <v>17</v>
      </c>
      <c r="C138" s="381">
        <v>0</v>
      </c>
      <c r="D138" s="380">
        <f t="shared" si="2"/>
        <v>-100</v>
      </c>
    </row>
    <row r="139" spans="1:4">
      <c r="A139" s="230" t="s">
        <v>251</v>
      </c>
      <c r="B139" s="378">
        <v>0</v>
      </c>
      <c r="C139" s="379">
        <v>2</v>
      </c>
      <c r="D139" s="380" t="str">
        <f t="shared" si="2"/>
        <v/>
      </c>
    </row>
    <row r="140" spans="1:4">
      <c r="A140" s="230" t="s">
        <v>169</v>
      </c>
      <c r="B140" s="378">
        <v>0</v>
      </c>
      <c r="C140" s="381">
        <v>0</v>
      </c>
      <c r="D140" s="380" t="str">
        <f t="shared" si="2"/>
        <v/>
      </c>
    </row>
    <row r="141" spans="1:4">
      <c r="A141" s="230" t="s">
        <v>170</v>
      </c>
      <c r="B141" s="378">
        <v>0</v>
      </c>
      <c r="C141" s="381">
        <v>0</v>
      </c>
      <c r="D141" s="380" t="str">
        <f t="shared" si="2"/>
        <v/>
      </c>
    </row>
    <row r="142" spans="1:4">
      <c r="A142" s="230" t="s">
        <v>171</v>
      </c>
      <c r="B142" s="378">
        <v>0</v>
      </c>
      <c r="C142" s="381">
        <v>0</v>
      </c>
      <c r="D142" s="380" t="str">
        <f t="shared" si="2"/>
        <v/>
      </c>
    </row>
    <row r="143" spans="1:4">
      <c r="A143" s="230" t="s">
        <v>252</v>
      </c>
      <c r="B143" s="378">
        <v>0</v>
      </c>
      <c r="C143" s="381">
        <v>2</v>
      </c>
      <c r="D143" s="380" t="str">
        <f t="shared" si="2"/>
        <v/>
      </c>
    </row>
    <row r="144" spans="1:4">
      <c r="A144" s="377" t="s">
        <v>253</v>
      </c>
      <c r="B144" s="378">
        <v>0</v>
      </c>
      <c r="C144" s="381">
        <v>0</v>
      </c>
      <c r="D144" s="380" t="str">
        <f t="shared" si="2"/>
        <v/>
      </c>
    </row>
    <row r="145" spans="1:4">
      <c r="A145" s="230" t="s">
        <v>178</v>
      </c>
      <c r="B145" s="378">
        <v>0</v>
      </c>
      <c r="C145" s="381">
        <v>0</v>
      </c>
      <c r="D145" s="380" t="str">
        <f t="shared" si="2"/>
        <v/>
      </c>
    </row>
    <row r="146" spans="1:4">
      <c r="A146" s="230" t="s">
        <v>254</v>
      </c>
      <c r="B146" s="378">
        <v>0</v>
      </c>
      <c r="C146" s="381">
        <v>0</v>
      </c>
      <c r="D146" s="380" t="str">
        <f t="shared" si="2"/>
        <v/>
      </c>
    </row>
    <row r="147" spans="1:4">
      <c r="A147" s="230" t="s">
        <v>255</v>
      </c>
      <c r="B147" s="378">
        <v>216</v>
      </c>
      <c r="C147" s="381">
        <v>230</v>
      </c>
      <c r="D147" s="380">
        <f t="shared" si="2"/>
        <v>6.48148148148149</v>
      </c>
    </row>
    <row r="148" spans="1:4">
      <c r="A148" s="230" t="s">
        <v>169</v>
      </c>
      <c r="B148" s="378">
        <v>158</v>
      </c>
      <c r="C148" s="381">
        <v>106</v>
      </c>
      <c r="D148" s="380">
        <f t="shared" si="2"/>
        <v>-32.9113924050633</v>
      </c>
    </row>
    <row r="149" spans="1:4">
      <c r="A149" s="230" t="s">
        <v>170</v>
      </c>
      <c r="B149" s="378">
        <v>15</v>
      </c>
      <c r="C149" s="381">
        <v>0</v>
      </c>
      <c r="D149" s="380">
        <f t="shared" si="2"/>
        <v>-100</v>
      </c>
    </row>
    <row r="150" spans="1:4">
      <c r="A150" s="230" t="s">
        <v>171</v>
      </c>
      <c r="B150" s="378">
        <v>0</v>
      </c>
      <c r="C150" s="379">
        <v>0</v>
      </c>
      <c r="D150" s="380" t="str">
        <f t="shared" si="2"/>
        <v/>
      </c>
    </row>
    <row r="151" spans="1:4">
      <c r="A151" s="230" t="s">
        <v>256</v>
      </c>
      <c r="B151" s="378">
        <v>40</v>
      </c>
      <c r="C151" s="381">
        <v>64</v>
      </c>
      <c r="D151" s="380">
        <f t="shared" si="2"/>
        <v>60</v>
      </c>
    </row>
    <row r="152" spans="1:4">
      <c r="A152" s="230" t="s">
        <v>257</v>
      </c>
      <c r="B152" s="378">
        <v>3</v>
      </c>
      <c r="C152" s="381">
        <v>60</v>
      </c>
      <c r="D152" s="380">
        <f t="shared" si="2"/>
        <v>1900</v>
      </c>
    </row>
    <row r="153" spans="1:4">
      <c r="A153" s="230" t="s">
        <v>258</v>
      </c>
      <c r="B153" s="378">
        <v>100</v>
      </c>
      <c r="C153" s="381">
        <v>121</v>
      </c>
      <c r="D153" s="380">
        <f t="shared" si="2"/>
        <v>21</v>
      </c>
    </row>
    <row r="154" spans="1:4">
      <c r="A154" s="230" t="s">
        <v>169</v>
      </c>
      <c r="B154" s="378">
        <v>90</v>
      </c>
      <c r="C154" s="381">
        <v>108</v>
      </c>
      <c r="D154" s="380">
        <f t="shared" si="2"/>
        <v>20</v>
      </c>
    </row>
    <row r="155" spans="1:4">
      <c r="A155" s="230" t="s">
        <v>170</v>
      </c>
      <c r="B155" s="378">
        <v>7</v>
      </c>
      <c r="C155" s="381">
        <v>13</v>
      </c>
      <c r="D155" s="380">
        <f t="shared" si="2"/>
        <v>85.7142857142857</v>
      </c>
    </row>
    <row r="156" spans="1:4">
      <c r="A156" s="377" t="s">
        <v>171</v>
      </c>
      <c r="B156" s="378">
        <v>0</v>
      </c>
      <c r="C156" s="381">
        <v>0</v>
      </c>
      <c r="D156" s="380" t="str">
        <f t="shared" si="2"/>
        <v/>
      </c>
    </row>
    <row r="157" spans="1:4">
      <c r="A157" s="230" t="s">
        <v>183</v>
      </c>
      <c r="B157" s="378">
        <v>3</v>
      </c>
      <c r="C157" s="381">
        <v>0</v>
      </c>
      <c r="D157" s="380">
        <f t="shared" si="2"/>
        <v>-100</v>
      </c>
    </row>
    <row r="158" spans="1:4">
      <c r="A158" s="230" t="s">
        <v>178</v>
      </c>
      <c r="B158" s="378">
        <v>0</v>
      </c>
      <c r="C158" s="381">
        <v>0</v>
      </c>
      <c r="D158" s="380" t="str">
        <f t="shared" si="2"/>
        <v/>
      </c>
    </row>
    <row r="159" spans="1:4">
      <c r="A159" s="230" t="s">
        <v>259</v>
      </c>
      <c r="B159" s="378">
        <v>0</v>
      </c>
      <c r="C159" s="381">
        <v>0</v>
      </c>
      <c r="D159" s="380" t="str">
        <f t="shared" si="2"/>
        <v/>
      </c>
    </row>
    <row r="160" spans="1:4">
      <c r="A160" s="230" t="s">
        <v>260</v>
      </c>
      <c r="B160" s="378">
        <v>725</v>
      </c>
      <c r="C160" s="381">
        <v>786</v>
      </c>
      <c r="D160" s="380">
        <f t="shared" si="2"/>
        <v>8.41379310344827</v>
      </c>
    </row>
    <row r="161" spans="1:4">
      <c r="A161" s="230" t="s">
        <v>169</v>
      </c>
      <c r="B161" s="378">
        <v>269</v>
      </c>
      <c r="C161" s="381">
        <v>276</v>
      </c>
      <c r="D161" s="380">
        <f t="shared" si="2"/>
        <v>2.60223048327137</v>
      </c>
    </row>
    <row r="162" spans="1:4">
      <c r="A162" s="230" t="s">
        <v>170</v>
      </c>
      <c r="B162" s="378">
        <v>123</v>
      </c>
      <c r="C162" s="379">
        <v>140</v>
      </c>
      <c r="D162" s="380">
        <f t="shared" si="2"/>
        <v>13.8211382113821</v>
      </c>
    </row>
    <row r="163" spans="1:4">
      <c r="A163" s="230" t="s">
        <v>171</v>
      </c>
      <c r="B163" s="378">
        <v>0</v>
      </c>
      <c r="C163" s="381">
        <v>0</v>
      </c>
      <c r="D163" s="380" t="str">
        <f t="shared" si="2"/>
        <v/>
      </c>
    </row>
    <row r="164" spans="1:4">
      <c r="A164" s="230" t="s">
        <v>261</v>
      </c>
      <c r="B164" s="378">
        <v>166</v>
      </c>
      <c r="C164" s="381">
        <v>155</v>
      </c>
      <c r="D164" s="380">
        <f t="shared" si="2"/>
        <v>-6.62650602409639</v>
      </c>
    </row>
    <row r="165" spans="1:4">
      <c r="A165" s="230" t="s">
        <v>178</v>
      </c>
      <c r="B165" s="378">
        <v>72</v>
      </c>
      <c r="C165" s="381">
        <v>75</v>
      </c>
      <c r="D165" s="380">
        <f t="shared" si="2"/>
        <v>4.16666666666667</v>
      </c>
    </row>
    <row r="166" spans="1:4">
      <c r="A166" s="230" t="s">
        <v>262</v>
      </c>
      <c r="B166" s="378">
        <v>95</v>
      </c>
      <c r="C166" s="381">
        <v>140</v>
      </c>
      <c r="D166" s="380">
        <f t="shared" si="2"/>
        <v>47.3684210526316</v>
      </c>
    </row>
    <row r="167" spans="1:4">
      <c r="A167" s="230" t="s">
        <v>263</v>
      </c>
      <c r="B167" s="378">
        <v>1112</v>
      </c>
      <c r="C167" s="381">
        <v>1390</v>
      </c>
      <c r="D167" s="380">
        <f t="shared" si="2"/>
        <v>25</v>
      </c>
    </row>
    <row r="168" spans="1:4">
      <c r="A168" s="230" t="s">
        <v>169</v>
      </c>
      <c r="B168" s="378">
        <v>530</v>
      </c>
      <c r="C168" s="381">
        <v>702</v>
      </c>
      <c r="D168" s="380">
        <f t="shared" si="2"/>
        <v>32.4528301886792</v>
      </c>
    </row>
    <row r="169" spans="1:4">
      <c r="A169" s="230" t="s">
        <v>170</v>
      </c>
      <c r="B169" s="378">
        <v>155</v>
      </c>
      <c r="C169" s="379">
        <v>290</v>
      </c>
      <c r="D169" s="380">
        <f t="shared" si="2"/>
        <v>87.0967741935484</v>
      </c>
    </row>
    <row r="170" spans="1:4">
      <c r="A170" s="230" t="s">
        <v>171</v>
      </c>
      <c r="B170" s="378">
        <v>0</v>
      </c>
      <c r="C170" s="381">
        <v>0</v>
      </c>
      <c r="D170" s="380" t="str">
        <f t="shared" si="2"/>
        <v/>
      </c>
    </row>
    <row r="171" spans="1:4">
      <c r="A171" s="230" t="s">
        <v>264</v>
      </c>
      <c r="B171" s="378">
        <v>389</v>
      </c>
      <c r="C171" s="381">
        <v>359</v>
      </c>
      <c r="D171" s="380">
        <f t="shared" si="2"/>
        <v>-7.7120822622108</v>
      </c>
    </row>
    <row r="172" spans="1:4">
      <c r="A172" s="230" t="s">
        <v>178</v>
      </c>
      <c r="B172" s="378">
        <v>25</v>
      </c>
      <c r="C172" s="381">
        <v>28</v>
      </c>
      <c r="D172" s="380">
        <f t="shared" si="2"/>
        <v>12</v>
      </c>
    </row>
    <row r="173" ht="27" spans="1:4">
      <c r="A173" s="230" t="s">
        <v>265</v>
      </c>
      <c r="B173" s="378">
        <v>13</v>
      </c>
      <c r="C173" s="381">
        <v>11</v>
      </c>
      <c r="D173" s="380">
        <f t="shared" si="2"/>
        <v>-15.3846153846154</v>
      </c>
    </row>
    <row r="174" spans="1:4">
      <c r="A174" s="230" t="s">
        <v>266</v>
      </c>
      <c r="B174" s="378">
        <v>1629</v>
      </c>
      <c r="C174" s="381">
        <v>3576</v>
      </c>
      <c r="D174" s="380">
        <f t="shared" si="2"/>
        <v>119.521178637201</v>
      </c>
    </row>
    <row r="175" spans="1:4">
      <c r="A175" s="230" t="s">
        <v>169</v>
      </c>
      <c r="B175" s="378">
        <v>668</v>
      </c>
      <c r="C175" s="381">
        <v>609</v>
      </c>
      <c r="D175" s="380">
        <f t="shared" si="2"/>
        <v>-8.83233532934131</v>
      </c>
    </row>
    <row r="176" spans="1:4">
      <c r="A176" s="230" t="s">
        <v>170</v>
      </c>
      <c r="B176" s="378">
        <v>791</v>
      </c>
      <c r="C176" s="381">
        <v>2831</v>
      </c>
      <c r="D176" s="380">
        <f t="shared" si="2"/>
        <v>257.901390644753</v>
      </c>
    </row>
    <row r="177" spans="1:4">
      <c r="A177" s="230" t="s">
        <v>171</v>
      </c>
      <c r="B177" s="378">
        <v>0</v>
      </c>
      <c r="C177" s="379">
        <v>0</v>
      </c>
      <c r="D177" s="380" t="str">
        <f t="shared" si="2"/>
        <v/>
      </c>
    </row>
    <row r="178" spans="1:4">
      <c r="A178" s="230" t="s">
        <v>267</v>
      </c>
      <c r="B178" s="378">
        <v>0</v>
      </c>
      <c r="C178" s="381">
        <v>0</v>
      </c>
      <c r="D178" s="380" t="str">
        <f t="shared" si="2"/>
        <v/>
      </c>
    </row>
    <row r="179" spans="1:4">
      <c r="A179" s="230" t="s">
        <v>178</v>
      </c>
      <c r="B179" s="378">
        <v>37</v>
      </c>
      <c r="C179" s="381">
        <v>55</v>
      </c>
      <c r="D179" s="380">
        <f t="shared" si="2"/>
        <v>48.6486486486486</v>
      </c>
    </row>
    <row r="180" spans="1:4">
      <c r="A180" s="230" t="s">
        <v>268</v>
      </c>
      <c r="B180" s="378">
        <v>133</v>
      </c>
      <c r="C180" s="381">
        <v>81</v>
      </c>
      <c r="D180" s="380">
        <f t="shared" si="2"/>
        <v>-39.0977443609023</v>
      </c>
    </row>
    <row r="181" spans="1:4">
      <c r="A181" s="230" t="s">
        <v>269</v>
      </c>
      <c r="B181" s="378">
        <v>1395</v>
      </c>
      <c r="C181" s="381">
        <v>664</v>
      </c>
      <c r="D181" s="380">
        <f t="shared" si="2"/>
        <v>-52.4014336917563</v>
      </c>
    </row>
    <row r="182" spans="1:4">
      <c r="A182" s="377" t="s">
        <v>169</v>
      </c>
      <c r="B182" s="378">
        <v>403</v>
      </c>
      <c r="C182" s="381">
        <v>432</v>
      </c>
      <c r="D182" s="380">
        <f t="shared" si="2"/>
        <v>7.19602977667493</v>
      </c>
    </row>
    <row r="183" spans="1:4">
      <c r="A183" s="230" t="s">
        <v>170</v>
      </c>
      <c r="B183" s="378">
        <v>871</v>
      </c>
      <c r="C183" s="379">
        <v>128</v>
      </c>
      <c r="D183" s="380">
        <f t="shared" si="2"/>
        <v>-85.3042479908152</v>
      </c>
    </row>
    <row r="184" spans="1:4">
      <c r="A184" s="230" t="s">
        <v>171</v>
      </c>
      <c r="B184" s="378">
        <v>0</v>
      </c>
      <c r="C184" s="381">
        <v>0</v>
      </c>
      <c r="D184" s="380" t="str">
        <f t="shared" si="2"/>
        <v/>
      </c>
    </row>
    <row r="185" spans="1:4">
      <c r="A185" s="230" t="s">
        <v>270</v>
      </c>
      <c r="B185" s="378">
        <v>4</v>
      </c>
      <c r="C185" s="381">
        <v>11</v>
      </c>
      <c r="D185" s="380">
        <f t="shared" si="2"/>
        <v>175</v>
      </c>
    </row>
    <row r="186" spans="1:4">
      <c r="A186" s="230" t="s">
        <v>178</v>
      </c>
      <c r="B186" s="378">
        <v>58</v>
      </c>
      <c r="C186" s="381">
        <v>57</v>
      </c>
      <c r="D186" s="380">
        <f t="shared" si="2"/>
        <v>-1.72413793103449</v>
      </c>
    </row>
    <row r="187" spans="1:4">
      <c r="A187" s="230" t="s">
        <v>271</v>
      </c>
      <c r="B187" s="378">
        <v>59</v>
      </c>
      <c r="C187" s="381">
        <v>36</v>
      </c>
      <c r="D187" s="380">
        <f t="shared" si="2"/>
        <v>-38.9830508474576</v>
      </c>
    </row>
    <row r="188" spans="1:4">
      <c r="A188" s="230" t="s">
        <v>272</v>
      </c>
      <c r="B188" s="378">
        <v>479</v>
      </c>
      <c r="C188" s="381">
        <v>577</v>
      </c>
      <c r="D188" s="380">
        <f t="shared" si="2"/>
        <v>20.4592901878914</v>
      </c>
    </row>
    <row r="189" spans="1:4">
      <c r="A189" s="230" t="s">
        <v>169</v>
      </c>
      <c r="B189" s="378">
        <v>237</v>
      </c>
      <c r="C189" s="381">
        <v>247</v>
      </c>
      <c r="D189" s="380">
        <f t="shared" si="2"/>
        <v>4.21940928270041</v>
      </c>
    </row>
    <row r="190" spans="1:4">
      <c r="A190" s="230" t="s">
        <v>170</v>
      </c>
      <c r="B190" s="378">
        <v>111</v>
      </c>
      <c r="C190" s="379">
        <v>197</v>
      </c>
      <c r="D190" s="380">
        <f t="shared" si="2"/>
        <v>77.4774774774775</v>
      </c>
    </row>
    <row r="191" spans="1:4">
      <c r="A191" s="230" t="s">
        <v>171</v>
      </c>
      <c r="B191" s="378">
        <v>0</v>
      </c>
      <c r="C191" s="381">
        <v>0</v>
      </c>
      <c r="D191" s="380" t="str">
        <f t="shared" si="2"/>
        <v/>
      </c>
    </row>
    <row r="192" spans="1:4">
      <c r="A192" s="230" t="s">
        <v>273</v>
      </c>
      <c r="B192" s="378">
        <v>52</v>
      </c>
      <c r="C192" s="381">
        <v>80</v>
      </c>
      <c r="D192" s="380">
        <f t="shared" si="2"/>
        <v>53.8461538461539</v>
      </c>
    </row>
    <row r="193" spans="1:4">
      <c r="A193" s="230" t="s">
        <v>274</v>
      </c>
      <c r="B193" s="378">
        <v>0</v>
      </c>
      <c r="C193" s="381">
        <v>0</v>
      </c>
      <c r="D193" s="380" t="str">
        <f t="shared" si="2"/>
        <v/>
      </c>
    </row>
    <row r="194" spans="1:4">
      <c r="A194" s="230" t="s">
        <v>178</v>
      </c>
      <c r="B194" s="378">
        <v>42</v>
      </c>
      <c r="C194" s="381">
        <v>43</v>
      </c>
      <c r="D194" s="380">
        <f t="shared" si="2"/>
        <v>2.38095238095237</v>
      </c>
    </row>
    <row r="195" spans="1:4">
      <c r="A195" s="230" t="s">
        <v>275</v>
      </c>
      <c r="B195" s="378">
        <v>37</v>
      </c>
      <c r="C195" s="381">
        <v>10</v>
      </c>
      <c r="D195" s="380">
        <f t="shared" si="2"/>
        <v>-72.972972972973</v>
      </c>
    </row>
    <row r="196" spans="1:4">
      <c r="A196" s="230" t="s">
        <v>276</v>
      </c>
      <c r="B196" s="378">
        <v>0</v>
      </c>
      <c r="C196" s="381">
        <v>0</v>
      </c>
      <c r="D196" s="380" t="str">
        <f t="shared" ref="D196:D259" si="3">IFERROR((C196/B196-1)*100,"")</f>
        <v/>
      </c>
    </row>
    <row r="197" spans="1:4">
      <c r="A197" s="230" t="s">
        <v>169</v>
      </c>
      <c r="B197" s="378">
        <v>0</v>
      </c>
      <c r="C197" s="379">
        <v>0</v>
      </c>
      <c r="D197" s="380" t="str">
        <f t="shared" si="3"/>
        <v/>
      </c>
    </row>
    <row r="198" spans="1:4">
      <c r="A198" s="377" t="s">
        <v>170</v>
      </c>
      <c r="B198" s="378">
        <v>0</v>
      </c>
      <c r="C198" s="381">
        <v>0</v>
      </c>
      <c r="D198" s="380" t="str">
        <f t="shared" si="3"/>
        <v/>
      </c>
    </row>
    <row r="199" spans="1:4">
      <c r="A199" s="230" t="s">
        <v>171</v>
      </c>
      <c r="B199" s="378">
        <v>0</v>
      </c>
      <c r="C199" s="381">
        <v>0</v>
      </c>
      <c r="D199" s="380" t="str">
        <f t="shared" si="3"/>
        <v/>
      </c>
    </row>
    <row r="200" spans="1:4">
      <c r="A200" s="230" t="s">
        <v>178</v>
      </c>
      <c r="B200" s="378">
        <v>0</v>
      </c>
      <c r="C200" s="381">
        <v>0</v>
      </c>
      <c r="D200" s="380" t="str">
        <f t="shared" si="3"/>
        <v/>
      </c>
    </row>
    <row r="201" spans="1:4">
      <c r="A201" s="230" t="s">
        <v>277</v>
      </c>
      <c r="B201" s="378">
        <v>0</v>
      </c>
      <c r="C201" s="381">
        <v>0</v>
      </c>
      <c r="D201" s="380" t="str">
        <f t="shared" si="3"/>
        <v/>
      </c>
    </row>
    <row r="202" spans="1:4">
      <c r="A202" s="230" t="s">
        <v>278</v>
      </c>
      <c r="B202" s="378">
        <v>935</v>
      </c>
      <c r="C202" s="381">
        <v>958</v>
      </c>
      <c r="D202" s="380">
        <f t="shared" si="3"/>
        <v>2.45989304812835</v>
      </c>
    </row>
    <row r="203" spans="1:4">
      <c r="A203" s="230" t="s">
        <v>169</v>
      </c>
      <c r="B203" s="378">
        <v>459</v>
      </c>
      <c r="C203" s="381">
        <v>478</v>
      </c>
      <c r="D203" s="380">
        <f t="shared" si="3"/>
        <v>4.13943355119826</v>
      </c>
    </row>
    <row r="204" spans="1:4">
      <c r="A204" s="230" t="s">
        <v>170</v>
      </c>
      <c r="B204" s="378">
        <v>326</v>
      </c>
      <c r="C204" s="379">
        <v>322</v>
      </c>
      <c r="D204" s="380">
        <f t="shared" si="3"/>
        <v>-1.22699386503068</v>
      </c>
    </row>
    <row r="205" spans="1:4">
      <c r="A205" s="230" t="s">
        <v>171</v>
      </c>
      <c r="B205" s="378">
        <v>0</v>
      </c>
      <c r="C205" s="381">
        <v>0</v>
      </c>
      <c r="D205" s="380" t="str">
        <f t="shared" si="3"/>
        <v/>
      </c>
    </row>
    <row r="206" spans="1:4">
      <c r="A206" s="230" t="s">
        <v>178</v>
      </c>
      <c r="B206" s="378">
        <v>145</v>
      </c>
      <c r="C206" s="381">
        <v>146</v>
      </c>
      <c r="D206" s="380">
        <f t="shared" si="3"/>
        <v>0.689655172413794</v>
      </c>
    </row>
    <row r="207" spans="1:4">
      <c r="A207" s="230" t="s">
        <v>279</v>
      </c>
      <c r="B207" s="378">
        <v>5</v>
      </c>
      <c r="C207" s="381">
        <v>12</v>
      </c>
      <c r="D207" s="380">
        <f t="shared" si="3"/>
        <v>140</v>
      </c>
    </row>
    <row r="208" spans="1:4">
      <c r="A208" s="230" t="s">
        <v>280</v>
      </c>
      <c r="B208" s="378">
        <v>0</v>
      </c>
      <c r="C208" s="381">
        <v>0</v>
      </c>
      <c r="D208" s="380" t="str">
        <f t="shared" si="3"/>
        <v/>
      </c>
    </row>
    <row r="209" spans="1:4">
      <c r="A209" s="230" t="s">
        <v>169</v>
      </c>
      <c r="B209" s="378">
        <v>0</v>
      </c>
      <c r="C209" s="381">
        <v>0</v>
      </c>
      <c r="D209" s="380" t="str">
        <f t="shared" si="3"/>
        <v/>
      </c>
    </row>
    <row r="210" spans="1:4">
      <c r="A210" s="230" t="s">
        <v>170</v>
      </c>
      <c r="B210" s="378">
        <v>0</v>
      </c>
      <c r="C210" s="381">
        <v>0</v>
      </c>
      <c r="D210" s="380" t="str">
        <f t="shared" si="3"/>
        <v/>
      </c>
    </row>
    <row r="211" spans="1:4">
      <c r="A211" s="230" t="s">
        <v>171</v>
      </c>
      <c r="B211" s="378">
        <v>0</v>
      </c>
      <c r="C211" s="379">
        <v>0</v>
      </c>
      <c r="D211" s="380" t="str">
        <f t="shared" si="3"/>
        <v/>
      </c>
    </row>
    <row r="212" spans="1:4">
      <c r="A212" s="230" t="s">
        <v>281</v>
      </c>
      <c r="B212" s="378">
        <v>0</v>
      </c>
      <c r="C212" s="381">
        <v>0</v>
      </c>
      <c r="D212" s="380" t="str">
        <f t="shared" si="3"/>
        <v/>
      </c>
    </row>
    <row r="213" spans="1:4">
      <c r="A213" s="230" t="s">
        <v>178</v>
      </c>
      <c r="B213" s="378">
        <v>0</v>
      </c>
      <c r="C213" s="381">
        <v>0</v>
      </c>
      <c r="D213" s="380" t="str">
        <f t="shared" si="3"/>
        <v/>
      </c>
    </row>
    <row r="214" spans="1:4">
      <c r="A214" s="230" t="s">
        <v>282</v>
      </c>
      <c r="B214" s="378">
        <v>0</v>
      </c>
      <c r="C214" s="381">
        <v>0</v>
      </c>
      <c r="D214" s="380" t="str">
        <f t="shared" si="3"/>
        <v/>
      </c>
    </row>
    <row r="215" spans="1:4">
      <c r="A215" s="230" t="s">
        <v>283</v>
      </c>
      <c r="B215" s="378">
        <v>2417</v>
      </c>
      <c r="C215" s="381">
        <v>2277</v>
      </c>
      <c r="D215" s="380">
        <f t="shared" si="3"/>
        <v>-5.7923045097228</v>
      </c>
    </row>
    <row r="216" spans="1:4">
      <c r="A216" s="230" t="s">
        <v>169</v>
      </c>
      <c r="B216" s="378">
        <v>1351</v>
      </c>
      <c r="C216" s="381">
        <v>1385</v>
      </c>
      <c r="D216" s="380">
        <f t="shared" si="3"/>
        <v>2.51665433012582</v>
      </c>
    </row>
    <row r="217" spans="1:4">
      <c r="A217" s="230" t="s">
        <v>170</v>
      </c>
      <c r="B217" s="378">
        <v>3</v>
      </c>
      <c r="C217" s="381">
        <v>0</v>
      </c>
      <c r="D217" s="380">
        <f t="shared" si="3"/>
        <v>-100</v>
      </c>
    </row>
    <row r="218" spans="1:4">
      <c r="A218" s="230" t="s">
        <v>171</v>
      </c>
      <c r="B218" s="378">
        <v>0</v>
      </c>
      <c r="C218" s="379">
        <v>0</v>
      </c>
      <c r="D218" s="380" t="str">
        <f t="shared" si="3"/>
        <v/>
      </c>
    </row>
    <row r="219" spans="1:4">
      <c r="A219" s="230" t="s">
        <v>284</v>
      </c>
      <c r="B219" s="378">
        <v>90</v>
      </c>
      <c r="C219" s="381">
        <v>21</v>
      </c>
      <c r="D219" s="380">
        <f t="shared" si="3"/>
        <v>-76.6666666666667</v>
      </c>
    </row>
    <row r="220" spans="1:4">
      <c r="A220" s="230" t="s">
        <v>285</v>
      </c>
      <c r="B220" s="378">
        <v>190</v>
      </c>
      <c r="C220" s="381">
        <v>89</v>
      </c>
      <c r="D220" s="380">
        <f t="shared" si="3"/>
        <v>-53.1578947368421</v>
      </c>
    </row>
    <row r="221" spans="1:4">
      <c r="A221" s="230" t="s">
        <v>210</v>
      </c>
      <c r="B221" s="378">
        <v>26</v>
      </c>
      <c r="C221" s="381">
        <v>4</v>
      </c>
      <c r="D221" s="380">
        <f t="shared" si="3"/>
        <v>-84.6153846153846</v>
      </c>
    </row>
    <row r="222" spans="1:4">
      <c r="A222" s="230" t="s">
        <v>286</v>
      </c>
      <c r="B222" s="378">
        <v>7</v>
      </c>
      <c r="C222" s="381">
        <v>0</v>
      </c>
      <c r="D222" s="380">
        <f t="shared" si="3"/>
        <v>-100</v>
      </c>
    </row>
    <row r="223" spans="1:4">
      <c r="A223" s="230" t="s">
        <v>287</v>
      </c>
      <c r="B223" s="378">
        <v>9</v>
      </c>
      <c r="C223" s="381">
        <v>9</v>
      </c>
      <c r="D223" s="380">
        <f t="shared" si="3"/>
        <v>0</v>
      </c>
    </row>
    <row r="224" spans="1:4">
      <c r="A224" s="230" t="s">
        <v>288</v>
      </c>
      <c r="B224" s="378">
        <v>0</v>
      </c>
      <c r="C224" s="381">
        <v>0</v>
      </c>
      <c r="D224" s="380" t="str">
        <f t="shared" si="3"/>
        <v/>
      </c>
    </row>
    <row r="225" spans="1:4">
      <c r="A225" s="230" t="s">
        <v>289</v>
      </c>
      <c r="B225" s="378">
        <v>0</v>
      </c>
      <c r="C225" s="381">
        <v>0</v>
      </c>
      <c r="D225" s="380" t="str">
        <f t="shared" si="3"/>
        <v/>
      </c>
    </row>
    <row r="226" spans="1:4">
      <c r="A226" s="230" t="s">
        <v>290</v>
      </c>
      <c r="B226" s="378">
        <v>0</v>
      </c>
      <c r="C226" s="379">
        <v>7</v>
      </c>
      <c r="D226" s="380" t="str">
        <f t="shared" si="3"/>
        <v/>
      </c>
    </row>
    <row r="227" spans="1:4">
      <c r="A227" s="230" t="s">
        <v>291</v>
      </c>
      <c r="B227" s="378">
        <v>46</v>
      </c>
      <c r="C227" s="381">
        <v>31</v>
      </c>
      <c r="D227" s="380">
        <f t="shared" si="3"/>
        <v>-32.6086956521739</v>
      </c>
    </row>
    <row r="228" spans="1:4">
      <c r="A228" s="230" t="s">
        <v>178</v>
      </c>
      <c r="B228" s="378">
        <v>388</v>
      </c>
      <c r="C228" s="381">
        <v>406</v>
      </c>
      <c r="D228" s="380">
        <f t="shared" si="3"/>
        <v>4.63917525773196</v>
      </c>
    </row>
    <row r="229" spans="1:4">
      <c r="A229" s="230" t="s">
        <v>292</v>
      </c>
      <c r="B229" s="378">
        <v>307</v>
      </c>
      <c r="C229" s="381">
        <v>325</v>
      </c>
      <c r="D229" s="380">
        <f t="shared" si="3"/>
        <v>5.86319218241043</v>
      </c>
    </row>
    <row r="230" spans="1:4">
      <c r="A230" s="230" t="s">
        <v>293</v>
      </c>
      <c r="B230" s="378">
        <v>0</v>
      </c>
      <c r="C230" s="381">
        <v>0</v>
      </c>
      <c r="D230" s="380" t="str">
        <f t="shared" si="3"/>
        <v/>
      </c>
    </row>
    <row r="231" spans="1:4">
      <c r="A231" s="230" t="s">
        <v>169</v>
      </c>
      <c r="B231" s="378">
        <v>0</v>
      </c>
      <c r="C231" s="381">
        <v>0</v>
      </c>
      <c r="D231" s="380" t="str">
        <f t="shared" si="3"/>
        <v/>
      </c>
    </row>
    <row r="232" spans="1:4">
      <c r="A232" s="230" t="s">
        <v>170</v>
      </c>
      <c r="B232" s="378">
        <v>0</v>
      </c>
      <c r="C232" s="379">
        <v>0</v>
      </c>
      <c r="D232" s="380" t="str">
        <f t="shared" si="3"/>
        <v/>
      </c>
    </row>
    <row r="233" spans="1:4">
      <c r="A233" s="230" t="s">
        <v>171</v>
      </c>
      <c r="B233" s="378">
        <v>0</v>
      </c>
      <c r="C233" s="381">
        <v>0</v>
      </c>
      <c r="D233" s="380" t="str">
        <f t="shared" si="3"/>
        <v/>
      </c>
    </row>
    <row r="234" spans="1:4">
      <c r="A234" s="230" t="s">
        <v>264</v>
      </c>
      <c r="B234" s="378">
        <v>0</v>
      </c>
      <c r="C234" s="381">
        <v>0</v>
      </c>
      <c r="D234" s="380" t="str">
        <f t="shared" si="3"/>
        <v/>
      </c>
    </row>
    <row r="235" spans="1:4">
      <c r="A235" s="230" t="s">
        <v>178</v>
      </c>
      <c r="B235" s="378">
        <v>0</v>
      </c>
      <c r="C235" s="381">
        <v>0</v>
      </c>
      <c r="D235" s="380" t="str">
        <f t="shared" si="3"/>
        <v/>
      </c>
    </row>
    <row r="236" spans="1:4">
      <c r="A236" s="230" t="s">
        <v>294</v>
      </c>
      <c r="B236" s="378">
        <v>0</v>
      </c>
      <c r="C236" s="381">
        <v>0</v>
      </c>
      <c r="D236" s="380" t="str">
        <f t="shared" si="3"/>
        <v/>
      </c>
    </row>
    <row r="237" spans="1:4">
      <c r="A237" s="230" t="s">
        <v>295</v>
      </c>
      <c r="B237" s="378">
        <v>0</v>
      </c>
      <c r="C237" s="381">
        <v>45</v>
      </c>
      <c r="D237" s="380" t="str">
        <f t="shared" si="3"/>
        <v/>
      </c>
    </row>
    <row r="238" spans="1:4">
      <c r="A238" s="230" t="s">
        <v>169</v>
      </c>
      <c r="B238" s="378">
        <v>0</v>
      </c>
      <c r="C238" s="379">
        <v>0</v>
      </c>
      <c r="D238" s="380" t="str">
        <f t="shared" si="3"/>
        <v/>
      </c>
    </row>
    <row r="239" spans="1:4">
      <c r="A239" s="230" t="s">
        <v>170</v>
      </c>
      <c r="B239" s="378">
        <v>0</v>
      </c>
      <c r="C239" s="381">
        <v>0</v>
      </c>
      <c r="D239" s="380" t="str">
        <f t="shared" si="3"/>
        <v/>
      </c>
    </row>
    <row r="240" spans="1:4">
      <c r="A240" s="230" t="s">
        <v>171</v>
      </c>
      <c r="B240" s="378">
        <v>0</v>
      </c>
      <c r="C240" s="381">
        <v>0</v>
      </c>
      <c r="D240" s="380" t="str">
        <f t="shared" si="3"/>
        <v/>
      </c>
    </row>
    <row r="241" spans="1:4">
      <c r="A241" s="230" t="s">
        <v>296</v>
      </c>
      <c r="B241" s="378">
        <v>0</v>
      </c>
      <c r="C241" s="381">
        <v>45</v>
      </c>
      <c r="D241" s="380" t="str">
        <f t="shared" si="3"/>
        <v/>
      </c>
    </row>
    <row r="242" spans="1:4">
      <c r="A242" s="230" t="s">
        <v>297</v>
      </c>
      <c r="B242" s="378">
        <v>0</v>
      </c>
      <c r="C242" s="381">
        <v>0</v>
      </c>
      <c r="D242" s="380" t="str">
        <f t="shared" si="3"/>
        <v/>
      </c>
    </row>
    <row r="243" spans="1:4">
      <c r="A243" s="230" t="s">
        <v>298</v>
      </c>
      <c r="B243" s="378">
        <v>506</v>
      </c>
      <c r="C243" s="381">
        <v>2292</v>
      </c>
      <c r="D243" s="380">
        <f t="shared" si="3"/>
        <v>352.96442687747</v>
      </c>
    </row>
    <row r="244" spans="1:4">
      <c r="A244" s="230" t="s">
        <v>299</v>
      </c>
      <c r="B244" s="378">
        <v>0</v>
      </c>
      <c r="C244" s="381">
        <v>0</v>
      </c>
      <c r="D244" s="380" t="str">
        <f t="shared" si="3"/>
        <v/>
      </c>
    </row>
    <row r="245" spans="1:4">
      <c r="A245" s="230" t="s">
        <v>300</v>
      </c>
      <c r="B245" s="378">
        <v>506</v>
      </c>
      <c r="C245" s="379">
        <v>2292</v>
      </c>
      <c r="D245" s="380">
        <f t="shared" si="3"/>
        <v>352.96442687747</v>
      </c>
    </row>
    <row r="246" spans="1:4">
      <c r="A246" s="377" t="s">
        <v>301</v>
      </c>
      <c r="B246" s="378">
        <v>0</v>
      </c>
      <c r="C246" s="381">
        <v>0</v>
      </c>
      <c r="D246" s="380" t="str">
        <f t="shared" si="3"/>
        <v/>
      </c>
    </row>
    <row r="247" spans="1:4">
      <c r="A247" s="377" t="s">
        <v>302</v>
      </c>
      <c r="B247" s="378">
        <v>0</v>
      </c>
      <c r="C247" s="381">
        <v>0</v>
      </c>
      <c r="D247" s="380" t="str">
        <f t="shared" si="3"/>
        <v/>
      </c>
    </row>
    <row r="248" spans="1:4">
      <c r="A248" s="377" t="s">
        <v>169</v>
      </c>
      <c r="B248" s="378">
        <v>0</v>
      </c>
      <c r="C248" s="381">
        <v>0</v>
      </c>
      <c r="D248" s="380" t="str">
        <f t="shared" si="3"/>
        <v/>
      </c>
    </row>
    <row r="249" spans="1:4">
      <c r="A249" s="377" t="s">
        <v>170</v>
      </c>
      <c r="B249" s="378">
        <v>0</v>
      </c>
      <c r="C249" s="381">
        <v>0</v>
      </c>
      <c r="D249" s="380" t="str">
        <f t="shared" si="3"/>
        <v/>
      </c>
    </row>
    <row r="250" spans="1:4">
      <c r="A250" s="377" t="s">
        <v>171</v>
      </c>
      <c r="B250" s="378">
        <v>0</v>
      </c>
      <c r="C250" s="381">
        <v>0</v>
      </c>
      <c r="D250" s="380" t="str">
        <f t="shared" si="3"/>
        <v/>
      </c>
    </row>
    <row r="251" spans="1:4">
      <c r="A251" s="377" t="s">
        <v>264</v>
      </c>
      <c r="B251" s="378">
        <v>0</v>
      </c>
      <c r="C251" s="381">
        <v>0</v>
      </c>
      <c r="D251" s="380" t="str">
        <f t="shared" si="3"/>
        <v/>
      </c>
    </row>
    <row r="252" spans="1:4">
      <c r="A252" s="377" t="s">
        <v>178</v>
      </c>
      <c r="B252" s="378">
        <v>0</v>
      </c>
      <c r="C252" s="381">
        <v>0</v>
      </c>
      <c r="D252" s="380" t="str">
        <f t="shared" si="3"/>
        <v/>
      </c>
    </row>
    <row r="253" spans="1:4">
      <c r="A253" s="377" t="s">
        <v>303</v>
      </c>
      <c r="B253" s="378">
        <v>0</v>
      </c>
      <c r="C253" s="381">
        <v>0</v>
      </c>
      <c r="D253" s="380" t="str">
        <f t="shared" si="3"/>
        <v/>
      </c>
    </row>
    <row r="254" spans="1:4">
      <c r="A254" s="377" t="s">
        <v>304</v>
      </c>
      <c r="B254" s="378">
        <v>0</v>
      </c>
      <c r="C254" s="381">
        <v>0</v>
      </c>
      <c r="D254" s="380" t="str">
        <f t="shared" si="3"/>
        <v/>
      </c>
    </row>
    <row r="255" spans="1:4">
      <c r="A255" s="377" t="s">
        <v>305</v>
      </c>
      <c r="B255" s="378">
        <v>0</v>
      </c>
      <c r="C255" s="381">
        <v>0</v>
      </c>
      <c r="D255" s="380" t="str">
        <f t="shared" si="3"/>
        <v/>
      </c>
    </row>
    <row r="256" spans="1:4">
      <c r="A256" s="377" t="s">
        <v>306</v>
      </c>
      <c r="B256" s="378">
        <v>0</v>
      </c>
      <c r="C256" s="381">
        <v>0</v>
      </c>
      <c r="D256" s="380" t="str">
        <f t="shared" si="3"/>
        <v/>
      </c>
    </row>
    <row r="257" spans="1:4">
      <c r="A257" s="377" t="s">
        <v>307</v>
      </c>
      <c r="B257" s="378">
        <v>0</v>
      </c>
      <c r="C257" s="381">
        <v>0</v>
      </c>
      <c r="D257" s="380" t="str">
        <f t="shared" si="3"/>
        <v/>
      </c>
    </row>
    <row r="258" spans="1:4">
      <c r="A258" s="377" t="s">
        <v>308</v>
      </c>
      <c r="B258" s="378">
        <v>0</v>
      </c>
      <c r="C258" s="381">
        <v>0</v>
      </c>
      <c r="D258" s="380" t="str">
        <f t="shared" si="3"/>
        <v/>
      </c>
    </row>
    <row r="259" spans="1:4">
      <c r="A259" s="377" t="s">
        <v>309</v>
      </c>
      <c r="B259" s="378">
        <v>0</v>
      </c>
      <c r="C259" s="381">
        <v>0</v>
      </c>
      <c r="D259" s="380" t="str">
        <f t="shared" si="3"/>
        <v/>
      </c>
    </row>
    <row r="260" spans="1:4">
      <c r="A260" s="377" t="s">
        <v>310</v>
      </c>
      <c r="B260" s="378">
        <v>0</v>
      </c>
      <c r="C260" s="379">
        <v>0</v>
      </c>
      <c r="D260" s="380" t="str">
        <f t="shared" ref="D260:D323" si="4">IFERROR((C260/B260-1)*100,"")</f>
        <v/>
      </c>
    </row>
    <row r="261" spans="1:4">
      <c r="A261" s="377" t="s">
        <v>311</v>
      </c>
      <c r="B261" s="378">
        <v>0</v>
      </c>
      <c r="C261" s="381">
        <v>0</v>
      </c>
      <c r="D261" s="380" t="str">
        <f t="shared" si="4"/>
        <v/>
      </c>
    </row>
    <row r="262" spans="1:4">
      <c r="A262" s="377" t="s">
        <v>312</v>
      </c>
      <c r="B262" s="378">
        <v>0</v>
      </c>
      <c r="C262" s="381">
        <v>0</v>
      </c>
      <c r="D262" s="380" t="str">
        <f t="shared" si="4"/>
        <v/>
      </c>
    </row>
    <row r="263" spans="1:4">
      <c r="A263" s="377" t="s">
        <v>313</v>
      </c>
      <c r="B263" s="378">
        <v>0</v>
      </c>
      <c r="C263" s="145">
        <v>0</v>
      </c>
      <c r="D263" s="380" t="str">
        <f t="shared" si="4"/>
        <v/>
      </c>
    </row>
    <row r="264" spans="1:4">
      <c r="A264" s="377" t="s">
        <v>314</v>
      </c>
      <c r="B264" s="378">
        <v>0</v>
      </c>
      <c r="C264" s="145">
        <v>0</v>
      </c>
      <c r="D264" s="380" t="str">
        <f t="shared" si="4"/>
        <v/>
      </c>
    </row>
    <row r="265" spans="1:4">
      <c r="A265" s="377" t="s">
        <v>315</v>
      </c>
      <c r="B265" s="378">
        <v>0</v>
      </c>
      <c r="C265" s="145">
        <v>0</v>
      </c>
      <c r="D265" s="380" t="str">
        <f t="shared" si="4"/>
        <v/>
      </c>
    </row>
    <row r="266" spans="1:4">
      <c r="A266" s="230" t="s">
        <v>316</v>
      </c>
      <c r="B266" s="378">
        <v>0</v>
      </c>
      <c r="C266" s="145">
        <v>0</v>
      </c>
      <c r="D266" s="380" t="str">
        <f t="shared" si="4"/>
        <v/>
      </c>
    </row>
    <row r="267" spans="1:4">
      <c r="A267" s="230" t="s">
        <v>317</v>
      </c>
      <c r="B267" s="378">
        <v>0</v>
      </c>
      <c r="C267" s="145">
        <v>0</v>
      </c>
      <c r="D267" s="380" t="str">
        <f t="shared" si="4"/>
        <v/>
      </c>
    </row>
    <row r="268" spans="1:4">
      <c r="A268" s="230" t="s">
        <v>318</v>
      </c>
      <c r="B268" s="378">
        <v>0</v>
      </c>
      <c r="C268" s="145">
        <v>0</v>
      </c>
      <c r="D268" s="380" t="str">
        <f t="shared" si="4"/>
        <v/>
      </c>
    </row>
    <row r="269" spans="1:4">
      <c r="A269" s="230" t="s">
        <v>319</v>
      </c>
      <c r="B269" s="378">
        <v>0</v>
      </c>
      <c r="C269" s="145">
        <v>0</v>
      </c>
      <c r="D269" s="380" t="str">
        <f t="shared" si="4"/>
        <v/>
      </c>
    </row>
    <row r="270" spans="1:4">
      <c r="A270" s="230" t="s">
        <v>320</v>
      </c>
      <c r="B270" s="378">
        <v>0</v>
      </c>
      <c r="C270" s="145">
        <v>0</v>
      </c>
      <c r="D270" s="380" t="str">
        <f t="shared" si="4"/>
        <v/>
      </c>
    </row>
    <row r="271" spans="1:4">
      <c r="A271" s="230" t="s">
        <v>321</v>
      </c>
      <c r="B271" s="378">
        <v>0</v>
      </c>
      <c r="C271" s="145">
        <v>0</v>
      </c>
      <c r="D271" s="380" t="str">
        <f t="shared" si="4"/>
        <v/>
      </c>
    </row>
    <row r="272" spans="1:4">
      <c r="A272" s="230" t="s">
        <v>322</v>
      </c>
      <c r="B272" s="378">
        <v>0</v>
      </c>
      <c r="C272" s="145">
        <v>0</v>
      </c>
      <c r="D272" s="380" t="str">
        <f t="shared" si="4"/>
        <v/>
      </c>
    </row>
    <row r="273" spans="1:4">
      <c r="A273" s="230" t="s">
        <v>323</v>
      </c>
      <c r="B273" s="378">
        <v>0</v>
      </c>
      <c r="C273" s="145">
        <v>0</v>
      </c>
      <c r="D273" s="380" t="str">
        <f t="shared" si="4"/>
        <v/>
      </c>
    </row>
    <row r="274" spans="1:4">
      <c r="A274" s="230" t="s">
        <v>324</v>
      </c>
      <c r="B274" s="378">
        <v>0</v>
      </c>
      <c r="C274" s="145">
        <v>0</v>
      </c>
      <c r="D274" s="380" t="str">
        <f t="shared" si="4"/>
        <v/>
      </c>
    </row>
    <row r="275" spans="1:4">
      <c r="A275" s="230" t="s">
        <v>325</v>
      </c>
      <c r="B275" s="378">
        <v>0</v>
      </c>
      <c r="C275" s="145">
        <v>0</v>
      </c>
      <c r="D275" s="380" t="str">
        <f t="shared" si="4"/>
        <v/>
      </c>
    </row>
    <row r="276" spans="1:4">
      <c r="A276" s="230" t="s">
        <v>326</v>
      </c>
      <c r="B276" s="378">
        <v>0</v>
      </c>
      <c r="C276" s="145">
        <v>0</v>
      </c>
      <c r="D276" s="380" t="str">
        <f t="shared" si="4"/>
        <v/>
      </c>
    </row>
    <row r="277" spans="1:4">
      <c r="A277" s="230" t="s">
        <v>327</v>
      </c>
      <c r="B277" s="378">
        <v>0</v>
      </c>
      <c r="C277" s="145">
        <v>0</v>
      </c>
      <c r="D277" s="380" t="str">
        <f t="shared" si="4"/>
        <v/>
      </c>
    </row>
    <row r="278" spans="1:4">
      <c r="A278" s="230" t="s">
        <v>328</v>
      </c>
      <c r="B278" s="378">
        <v>0</v>
      </c>
      <c r="C278" s="145">
        <v>0</v>
      </c>
      <c r="D278" s="380" t="str">
        <f t="shared" si="4"/>
        <v/>
      </c>
    </row>
    <row r="279" spans="1:4">
      <c r="A279" s="230" t="s">
        <v>169</v>
      </c>
      <c r="B279" s="378">
        <v>0</v>
      </c>
      <c r="C279" s="145">
        <v>0</v>
      </c>
      <c r="D279" s="380" t="str">
        <f t="shared" si="4"/>
        <v/>
      </c>
    </row>
    <row r="280" spans="1:4">
      <c r="A280" s="230" t="s">
        <v>170</v>
      </c>
      <c r="B280" s="378">
        <v>0</v>
      </c>
      <c r="C280" s="145">
        <v>0</v>
      </c>
      <c r="D280" s="380" t="str">
        <f t="shared" si="4"/>
        <v/>
      </c>
    </row>
    <row r="281" spans="1:4">
      <c r="A281" s="230" t="s">
        <v>171</v>
      </c>
      <c r="B281" s="378">
        <v>0</v>
      </c>
      <c r="C281" s="145">
        <v>0</v>
      </c>
      <c r="D281" s="380" t="str">
        <f t="shared" si="4"/>
        <v/>
      </c>
    </row>
    <row r="282" spans="1:4">
      <c r="A282" s="230" t="s">
        <v>178</v>
      </c>
      <c r="B282" s="378">
        <v>0</v>
      </c>
      <c r="C282" s="145">
        <v>0</v>
      </c>
      <c r="D282" s="380" t="str">
        <f t="shared" si="4"/>
        <v/>
      </c>
    </row>
    <row r="283" spans="1:4">
      <c r="A283" s="230" t="s">
        <v>329</v>
      </c>
      <c r="B283" s="378">
        <v>0</v>
      </c>
      <c r="C283" s="145">
        <v>0</v>
      </c>
      <c r="D283" s="380" t="str">
        <f t="shared" si="4"/>
        <v/>
      </c>
    </row>
    <row r="284" spans="1:4">
      <c r="A284" s="230" t="s">
        <v>330</v>
      </c>
      <c r="B284" s="378">
        <v>0</v>
      </c>
      <c r="C284" s="145">
        <v>0</v>
      </c>
      <c r="D284" s="380" t="str">
        <f t="shared" si="4"/>
        <v/>
      </c>
    </row>
    <row r="285" spans="1:4">
      <c r="A285" s="230" t="s">
        <v>331</v>
      </c>
      <c r="B285" s="378">
        <v>0</v>
      </c>
      <c r="C285" s="145">
        <v>0</v>
      </c>
      <c r="D285" s="380" t="str">
        <f t="shared" si="4"/>
        <v/>
      </c>
    </row>
    <row r="286" spans="1:4">
      <c r="A286" s="377" t="s">
        <v>332</v>
      </c>
      <c r="B286" s="378">
        <v>846</v>
      </c>
      <c r="C286" s="145">
        <v>725</v>
      </c>
      <c r="D286" s="380">
        <f t="shared" si="4"/>
        <v>-14.3026004728132</v>
      </c>
    </row>
    <row r="287" spans="1:4">
      <c r="A287" s="377" t="s">
        <v>333</v>
      </c>
      <c r="B287" s="378">
        <v>0</v>
      </c>
      <c r="C287" s="145">
        <v>0</v>
      </c>
      <c r="D287" s="380" t="str">
        <f t="shared" si="4"/>
        <v/>
      </c>
    </row>
    <row r="288" spans="1:4">
      <c r="A288" s="377" t="s">
        <v>334</v>
      </c>
      <c r="B288" s="378">
        <v>0</v>
      </c>
      <c r="C288" s="145">
        <v>0</v>
      </c>
      <c r="D288" s="380" t="str">
        <f t="shared" si="4"/>
        <v/>
      </c>
    </row>
    <row r="289" spans="1:4">
      <c r="A289" s="377" t="s">
        <v>335</v>
      </c>
      <c r="B289" s="378">
        <v>0</v>
      </c>
      <c r="C289" s="145">
        <v>0</v>
      </c>
      <c r="D289" s="380" t="str">
        <f t="shared" si="4"/>
        <v/>
      </c>
    </row>
    <row r="290" spans="1:4">
      <c r="A290" s="377" t="s">
        <v>336</v>
      </c>
      <c r="B290" s="378">
        <v>0</v>
      </c>
      <c r="C290" s="145">
        <v>0</v>
      </c>
      <c r="D290" s="380" t="str">
        <f t="shared" si="4"/>
        <v/>
      </c>
    </row>
    <row r="291" spans="1:4">
      <c r="A291" s="377" t="s">
        <v>337</v>
      </c>
      <c r="B291" s="378">
        <v>0</v>
      </c>
      <c r="C291" s="145">
        <v>0</v>
      </c>
      <c r="D291" s="380" t="str">
        <f t="shared" si="4"/>
        <v/>
      </c>
    </row>
    <row r="292" spans="1:4">
      <c r="A292" s="377" t="s">
        <v>338</v>
      </c>
      <c r="B292" s="378">
        <v>0</v>
      </c>
      <c r="C292" s="145">
        <v>0</v>
      </c>
      <c r="D292" s="380" t="str">
        <f t="shared" si="4"/>
        <v/>
      </c>
    </row>
    <row r="293" spans="1:4">
      <c r="A293" s="377" t="s">
        <v>339</v>
      </c>
      <c r="B293" s="378">
        <v>0</v>
      </c>
      <c r="C293" s="145">
        <v>0</v>
      </c>
      <c r="D293" s="380" t="str">
        <f t="shared" si="4"/>
        <v/>
      </c>
    </row>
    <row r="294" spans="1:4">
      <c r="A294" s="377" t="s">
        <v>340</v>
      </c>
      <c r="B294" s="378">
        <v>0</v>
      </c>
      <c r="C294" s="145">
        <v>0</v>
      </c>
      <c r="D294" s="380" t="str">
        <f t="shared" si="4"/>
        <v/>
      </c>
    </row>
    <row r="295" spans="1:4">
      <c r="A295" s="230" t="s">
        <v>341</v>
      </c>
      <c r="B295" s="378">
        <v>846</v>
      </c>
      <c r="C295" s="145">
        <v>725</v>
      </c>
      <c r="D295" s="380">
        <f t="shared" si="4"/>
        <v>-14.3026004728132</v>
      </c>
    </row>
    <row r="296" spans="1:4">
      <c r="A296" s="230" t="s">
        <v>342</v>
      </c>
      <c r="B296" s="378">
        <v>459</v>
      </c>
      <c r="C296" s="145">
        <v>447</v>
      </c>
      <c r="D296" s="380">
        <f t="shared" si="4"/>
        <v>-2.61437908496732</v>
      </c>
    </row>
    <row r="297" spans="1:4">
      <c r="A297" s="230" t="s">
        <v>343</v>
      </c>
      <c r="B297" s="378">
        <v>0</v>
      </c>
      <c r="C297" s="145">
        <v>0</v>
      </c>
      <c r="D297" s="380" t="str">
        <f t="shared" si="4"/>
        <v/>
      </c>
    </row>
    <row r="298" spans="1:4">
      <c r="A298" s="230" t="s">
        <v>344</v>
      </c>
      <c r="B298" s="378">
        <v>0</v>
      </c>
      <c r="C298" s="145">
        <v>0</v>
      </c>
      <c r="D298" s="380" t="str">
        <f t="shared" si="4"/>
        <v/>
      </c>
    </row>
    <row r="299" spans="1:4">
      <c r="A299" s="230" t="s">
        <v>345</v>
      </c>
      <c r="B299" s="378">
        <v>0</v>
      </c>
      <c r="C299" s="145">
        <v>0</v>
      </c>
      <c r="D299" s="380" t="str">
        <f t="shared" si="4"/>
        <v/>
      </c>
    </row>
    <row r="300" spans="1:4">
      <c r="A300" s="230" t="s">
        <v>346</v>
      </c>
      <c r="B300" s="378">
        <v>357</v>
      </c>
      <c r="C300" s="145">
        <v>140</v>
      </c>
      <c r="D300" s="380">
        <f t="shared" si="4"/>
        <v>-60.7843137254902</v>
      </c>
    </row>
    <row r="301" spans="1:4">
      <c r="A301" s="230" t="s">
        <v>347</v>
      </c>
      <c r="B301" s="378">
        <v>0</v>
      </c>
      <c r="C301" s="145">
        <v>0</v>
      </c>
      <c r="D301" s="380" t="str">
        <f t="shared" si="4"/>
        <v/>
      </c>
    </row>
    <row r="302" spans="1:4">
      <c r="A302" s="230" t="s">
        <v>348</v>
      </c>
      <c r="B302" s="378">
        <v>30</v>
      </c>
      <c r="C302" s="145">
        <v>138</v>
      </c>
      <c r="D302" s="380">
        <f t="shared" si="4"/>
        <v>360</v>
      </c>
    </row>
    <row r="303" spans="1:4">
      <c r="A303" s="230" t="s">
        <v>349</v>
      </c>
      <c r="B303" s="378">
        <v>0</v>
      </c>
      <c r="C303" s="379">
        <v>0</v>
      </c>
      <c r="D303" s="380" t="str">
        <f t="shared" si="4"/>
        <v/>
      </c>
    </row>
    <row r="304" spans="1:4">
      <c r="A304" s="230" t="s">
        <v>350</v>
      </c>
      <c r="B304" s="378">
        <v>0</v>
      </c>
      <c r="C304" s="379">
        <v>0</v>
      </c>
      <c r="D304" s="380" t="str">
        <f t="shared" si="4"/>
        <v/>
      </c>
    </row>
    <row r="305" spans="1:4">
      <c r="A305" s="377" t="s">
        <v>351</v>
      </c>
      <c r="B305" s="378">
        <v>27903</v>
      </c>
      <c r="C305" s="381">
        <v>28518</v>
      </c>
      <c r="D305" s="380">
        <f t="shared" si="4"/>
        <v>2.20406407913127</v>
      </c>
    </row>
    <row r="306" spans="1:4">
      <c r="A306" s="230" t="s">
        <v>352</v>
      </c>
      <c r="B306" s="378">
        <v>0</v>
      </c>
      <c r="C306" s="381">
        <v>0</v>
      </c>
      <c r="D306" s="380" t="str">
        <f t="shared" si="4"/>
        <v/>
      </c>
    </row>
    <row r="307" spans="1:4">
      <c r="A307" s="230" t="s">
        <v>353</v>
      </c>
      <c r="B307" s="378">
        <v>0</v>
      </c>
      <c r="C307" s="381">
        <v>0</v>
      </c>
      <c r="D307" s="380" t="str">
        <f t="shared" si="4"/>
        <v/>
      </c>
    </row>
    <row r="308" spans="1:4">
      <c r="A308" s="230" t="s">
        <v>354</v>
      </c>
      <c r="B308" s="378">
        <v>0</v>
      </c>
      <c r="C308" s="379">
        <v>0</v>
      </c>
      <c r="D308" s="380" t="str">
        <f t="shared" si="4"/>
        <v/>
      </c>
    </row>
    <row r="309" spans="1:4">
      <c r="A309" s="230" t="s">
        <v>355</v>
      </c>
      <c r="B309" s="378">
        <v>25239</v>
      </c>
      <c r="C309" s="381">
        <v>26259</v>
      </c>
      <c r="D309" s="380">
        <f t="shared" si="4"/>
        <v>4.04136455485558</v>
      </c>
    </row>
    <row r="310" spans="1:4">
      <c r="A310" s="230" t="s">
        <v>169</v>
      </c>
      <c r="B310" s="378">
        <v>21375</v>
      </c>
      <c r="C310" s="379">
        <v>21957</v>
      </c>
      <c r="D310" s="380">
        <f t="shared" si="4"/>
        <v>2.72280701754386</v>
      </c>
    </row>
    <row r="311" spans="1:4">
      <c r="A311" s="230" t="s">
        <v>170</v>
      </c>
      <c r="B311" s="378">
        <v>35</v>
      </c>
      <c r="C311" s="381">
        <v>7</v>
      </c>
      <c r="D311" s="380">
        <f t="shared" si="4"/>
        <v>-80</v>
      </c>
    </row>
    <row r="312" spans="1:4">
      <c r="A312" s="230" t="s">
        <v>171</v>
      </c>
      <c r="B312" s="378">
        <v>0</v>
      </c>
      <c r="C312" s="379">
        <v>0</v>
      </c>
      <c r="D312" s="380" t="str">
        <f t="shared" si="4"/>
        <v/>
      </c>
    </row>
    <row r="313" spans="1:4">
      <c r="A313" s="230" t="s">
        <v>210</v>
      </c>
      <c r="B313" s="378">
        <v>0</v>
      </c>
      <c r="C313" s="381">
        <v>0</v>
      </c>
      <c r="D313" s="380" t="str">
        <f t="shared" si="4"/>
        <v/>
      </c>
    </row>
    <row r="314" spans="1:4">
      <c r="A314" s="230" t="s">
        <v>356</v>
      </c>
      <c r="B314" s="378">
        <v>3238</v>
      </c>
      <c r="C314" s="381">
        <v>3851</v>
      </c>
      <c r="D314" s="380">
        <f t="shared" si="4"/>
        <v>18.9314391599753</v>
      </c>
    </row>
    <row r="315" spans="1:4">
      <c r="A315" s="230" t="s">
        <v>357</v>
      </c>
      <c r="B315" s="378">
        <v>19</v>
      </c>
      <c r="C315" s="381">
        <v>0</v>
      </c>
      <c r="D315" s="380">
        <f t="shared" si="4"/>
        <v>-100</v>
      </c>
    </row>
    <row r="316" spans="1:4">
      <c r="A316" s="230" t="s">
        <v>358</v>
      </c>
      <c r="B316" s="378">
        <v>0</v>
      </c>
      <c r="C316" s="381">
        <v>0</v>
      </c>
      <c r="D316" s="380" t="str">
        <f t="shared" si="4"/>
        <v/>
      </c>
    </row>
    <row r="317" spans="1:4">
      <c r="A317" s="230" t="s">
        <v>359</v>
      </c>
      <c r="B317" s="378">
        <v>0</v>
      </c>
      <c r="C317" s="381">
        <v>0</v>
      </c>
      <c r="D317" s="380" t="str">
        <f t="shared" si="4"/>
        <v/>
      </c>
    </row>
    <row r="318" spans="1:4">
      <c r="A318" s="230" t="s">
        <v>178</v>
      </c>
      <c r="B318" s="378">
        <v>235</v>
      </c>
      <c r="C318" s="381">
        <v>250</v>
      </c>
      <c r="D318" s="380">
        <f t="shared" si="4"/>
        <v>6.38297872340425</v>
      </c>
    </row>
    <row r="319" spans="1:4">
      <c r="A319" s="230" t="s">
        <v>360</v>
      </c>
      <c r="B319" s="378">
        <v>337</v>
      </c>
      <c r="C319" s="381">
        <v>194</v>
      </c>
      <c r="D319" s="380">
        <f t="shared" si="4"/>
        <v>-42.433234421365</v>
      </c>
    </row>
    <row r="320" spans="1:4">
      <c r="A320" s="230" t="s">
        <v>361</v>
      </c>
      <c r="B320" s="378">
        <v>0</v>
      </c>
      <c r="C320" s="379">
        <v>0</v>
      </c>
      <c r="D320" s="380" t="str">
        <f t="shared" si="4"/>
        <v/>
      </c>
    </row>
    <row r="321" spans="1:4">
      <c r="A321" s="230" t="s">
        <v>169</v>
      </c>
      <c r="B321" s="378">
        <v>0</v>
      </c>
      <c r="C321" s="381">
        <v>0</v>
      </c>
      <c r="D321" s="380" t="str">
        <f t="shared" si="4"/>
        <v/>
      </c>
    </row>
    <row r="322" spans="1:4">
      <c r="A322" s="230" t="s">
        <v>170</v>
      </c>
      <c r="B322" s="378">
        <v>0</v>
      </c>
      <c r="C322" s="379">
        <v>0</v>
      </c>
      <c r="D322" s="380" t="str">
        <f t="shared" si="4"/>
        <v/>
      </c>
    </row>
    <row r="323" spans="1:4">
      <c r="A323" s="230" t="s">
        <v>171</v>
      </c>
      <c r="B323" s="378">
        <v>0</v>
      </c>
      <c r="C323" s="379">
        <v>0</v>
      </c>
      <c r="D323" s="380" t="str">
        <f t="shared" si="4"/>
        <v/>
      </c>
    </row>
    <row r="324" spans="1:4">
      <c r="A324" s="230" t="s">
        <v>362</v>
      </c>
      <c r="B324" s="378">
        <v>0</v>
      </c>
      <c r="C324" s="381">
        <v>0</v>
      </c>
      <c r="D324" s="380" t="str">
        <f t="shared" ref="D324:D387" si="5">IFERROR((C324/B324-1)*100,"")</f>
        <v/>
      </c>
    </row>
    <row r="325" spans="1:4">
      <c r="A325" s="230" t="s">
        <v>178</v>
      </c>
      <c r="B325" s="378">
        <v>0</v>
      </c>
      <c r="C325" s="381">
        <v>0</v>
      </c>
      <c r="D325" s="380" t="str">
        <f t="shared" si="5"/>
        <v/>
      </c>
    </row>
    <row r="326" spans="1:4">
      <c r="A326" s="377" t="s">
        <v>363</v>
      </c>
      <c r="B326" s="378">
        <v>0</v>
      </c>
      <c r="C326" s="379">
        <v>0</v>
      </c>
      <c r="D326" s="380" t="str">
        <f t="shared" si="5"/>
        <v/>
      </c>
    </row>
    <row r="327" spans="1:4">
      <c r="A327" s="230" t="s">
        <v>364</v>
      </c>
      <c r="B327" s="378">
        <v>533</v>
      </c>
      <c r="C327" s="381">
        <v>447</v>
      </c>
      <c r="D327" s="380">
        <f t="shared" si="5"/>
        <v>-16.1350844277674</v>
      </c>
    </row>
    <row r="328" spans="1:4">
      <c r="A328" s="230" t="s">
        <v>169</v>
      </c>
      <c r="B328" s="378">
        <v>20</v>
      </c>
      <c r="C328" s="381">
        <v>0</v>
      </c>
      <c r="D328" s="380">
        <f t="shared" si="5"/>
        <v>-100</v>
      </c>
    </row>
    <row r="329" spans="1:4">
      <c r="A329" s="230" t="s">
        <v>170</v>
      </c>
      <c r="B329" s="378">
        <v>0</v>
      </c>
      <c r="C329" s="381">
        <v>0</v>
      </c>
      <c r="D329" s="380" t="str">
        <f t="shared" si="5"/>
        <v/>
      </c>
    </row>
    <row r="330" spans="1:4">
      <c r="A330" s="230" t="s">
        <v>171</v>
      </c>
      <c r="B330" s="378">
        <v>0</v>
      </c>
      <c r="C330" s="381">
        <v>0</v>
      </c>
      <c r="D330" s="380" t="str">
        <f t="shared" si="5"/>
        <v/>
      </c>
    </row>
    <row r="331" spans="1:4">
      <c r="A331" s="230" t="s">
        <v>365</v>
      </c>
      <c r="B331" s="378">
        <v>0</v>
      </c>
      <c r="C331" s="381">
        <v>0</v>
      </c>
      <c r="D331" s="380" t="str">
        <f t="shared" si="5"/>
        <v/>
      </c>
    </row>
    <row r="332" spans="1:4">
      <c r="A332" s="230" t="s">
        <v>366</v>
      </c>
      <c r="B332" s="378">
        <v>0</v>
      </c>
      <c r="C332" s="381">
        <v>0</v>
      </c>
      <c r="D332" s="380" t="str">
        <f t="shared" si="5"/>
        <v/>
      </c>
    </row>
    <row r="333" spans="1:4">
      <c r="A333" s="230" t="s">
        <v>178</v>
      </c>
      <c r="B333" s="378">
        <v>0</v>
      </c>
      <c r="C333" s="381">
        <v>0</v>
      </c>
      <c r="D333" s="380" t="str">
        <f t="shared" si="5"/>
        <v/>
      </c>
    </row>
    <row r="334" spans="1:4">
      <c r="A334" s="230" t="s">
        <v>367</v>
      </c>
      <c r="B334" s="378">
        <v>513</v>
      </c>
      <c r="C334" s="381">
        <v>447</v>
      </c>
      <c r="D334" s="380">
        <f t="shared" si="5"/>
        <v>-12.8654970760234</v>
      </c>
    </row>
    <row r="335" spans="1:4">
      <c r="A335" s="377" t="s">
        <v>368</v>
      </c>
      <c r="B335" s="378">
        <v>572</v>
      </c>
      <c r="C335" s="381">
        <v>510</v>
      </c>
      <c r="D335" s="380">
        <f t="shared" si="5"/>
        <v>-10.8391608391608</v>
      </c>
    </row>
    <row r="336" spans="1:4">
      <c r="A336" s="230" t="s">
        <v>169</v>
      </c>
      <c r="B336" s="378">
        <v>33</v>
      </c>
      <c r="C336" s="381">
        <v>0</v>
      </c>
      <c r="D336" s="380">
        <f t="shared" si="5"/>
        <v>-100</v>
      </c>
    </row>
    <row r="337" spans="1:4">
      <c r="A337" s="230" t="s">
        <v>170</v>
      </c>
      <c r="B337" s="378">
        <v>0</v>
      </c>
      <c r="C337" s="379">
        <v>0</v>
      </c>
      <c r="D337" s="380" t="str">
        <f t="shared" si="5"/>
        <v/>
      </c>
    </row>
    <row r="338" spans="1:4">
      <c r="A338" s="230" t="s">
        <v>171</v>
      </c>
      <c r="B338" s="378">
        <v>0</v>
      </c>
      <c r="C338" s="381">
        <v>0</v>
      </c>
      <c r="D338" s="380" t="str">
        <f t="shared" si="5"/>
        <v/>
      </c>
    </row>
    <row r="339" spans="1:4">
      <c r="A339" s="230" t="s">
        <v>369</v>
      </c>
      <c r="B339" s="378">
        <v>0</v>
      </c>
      <c r="C339" s="381">
        <v>0</v>
      </c>
      <c r="D339" s="380" t="str">
        <f t="shared" si="5"/>
        <v/>
      </c>
    </row>
    <row r="340" spans="1:4">
      <c r="A340" s="230" t="s">
        <v>370</v>
      </c>
      <c r="B340" s="378">
        <v>0</v>
      </c>
      <c r="C340" s="381">
        <v>0</v>
      </c>
      <c r="D340" s="380" t="str">
        <f t="shared" si="5"/>
        <v/>
      </c>
    </row>
    <row r="341" spans="1:4">
      <c r="A341" s="230" t="s">
        <v>371</v>
      </c>
      <c r="B341" s="378">
        <v>0</v>
      </c>
      <c r="C341" s="381">
        <v>0</v>
      </c>
      <c r="D341" s="380" t="str">
        <f t="shared" si="5"/>
        <v/>
      </c>
    </row>
    <row r="342" spans="1:4">
      <c r="A342" s="230" t="s">
        <v>178</v>
      </c>
      <c r="B342" s="378">
        <v>0</v>
      </c>
      <c r="C342" s="381">
        <v>0</v>
      </c>
      <c r="D342" s="380" t="str">
        <f t="shared" si="5"/>
        <v/>
      </c>
    </row>
    <row r="343" spans="1:4">
      <c r="A343" s="230" t="s">
        <v>372</v>
      </c>
      <c r="B343" s="378">
        <v>539</v>
      </c>
      <c r="C343" s="381">
        <v>510</v>
      </c>
      <c r="D343" s="380">
        <f t="shared" si="5"/>
        <v>-5.38033395176253</v>
      </c>
    </row>
    <row r="344" spans="1:4">
      <c r="A344" s="230" t="s">
        <v>373</v>
      </c>
      <c r="B344" s="378">
        <v>1492</v>
      </c>
      <c r="C344" s="379">
        <v>1302</v>
      </c>
      <c r="D344" s="380">
        <f t="shared" si="5"/>
        <v>-12.7345844504021</v>
      </c>
    </row>
    <row r="345" spans="1:4">
      <c r="A345" s="230" t="s">
        <v>169</v>
      </c>
      <c r="B345" s="378">
        <v>1061</v>
      </c>
      <c r="C345" s="381">
        <v>1085</v>
      </c>
      <c r="D345" s="380">
        <f t="shared" si="5"/>
        <v>2.26201696512724</v>
      </c>
    </row>
    <row r="346" spans="1:4">
      <c r="A346" s="230" t="s">
        <v>170</v>
      </c>
      <c r="B346" s="378">
        <v>25</v>
      </c>
      <c r="C346" s="381">
        <v>1</v>
      </c>
      <c r="D346" s="380">
        <f t="shared" si="5"/>
        <v>-96</v>
      </c>
    </row>
    <row r="347" spans="1:4">
      <c r="A347" s="230" t="s">
        <v>171</v>
      </c>
      <c r="B347" s="378">
        <v>0</v>
      </c>
      <c r="C347" s="381">
        <v>0</v>
      </c>
      <c r="D347" s="380" t="str">
        <f t="shared" si="5"/>
        <v/>
      </c>
    </row>
    <row r="348" spans="1:4">
      <c r="A348" s="377" t="s">
        <v>374</v>
      </c>
      <c r="B348" s="378">
        <v>235</v>
      </c>
      <c r="C348" s="381">
        <v>127</v>
      </c>
      <c r="D348" s="380">
        <f t="shared" si="5"/>
        <v>-45.9574468085106</v>
      </c>
    </row>
    <row r="349" spans="1:4">
      <c r="A349" s="230" t="s">
        <v>375</v>
      </c>
      <c r="B349" s="378">
        <v>54</v>
      </c>
      <c r="C349" s="381">
        <v>13</v>
      </c>
      <c r="D349" s="380">
        <f t="shared" si="5"/>
        <v>-75.9259259259259</v>
      </c>
    </row>
    <row r="350" spans="1:4">
      <c r="A350" s="230" t="s">
        <v>376</v>
      </c>
      <c r="B350" s="378">
        <v>0</v>
      </c>
      <c r="C350" s="381">
        <v>0</v>
      </c>
      <c r="D350" s="380" t="str">
        <f t="shared" si="5"/>
        <v/>
      </c>
    </row>
    <row r="351" spans="1:4">
      <c r="A351" s="230" t="s">
        <v>377</v>
      </c>
      <c r="B351" s="378">
        <v>13</v>
      </c>
      <c r="C351" s="381">
        <v>12</v>
      </c>
      <c r="D351" s="380">
        <f t="shared" si="5"/>
        <v>-7.69230769230769</v>
      </c>
    </row>
    <row r="352" spans="1:4">
      <c r="A352" s="230" t="s">
        <v>378</v>
      </c>
      <c r="B352" s="378">
        <v>0</v>
      </c>
      <c r="C352" s="379">
        <v>0</v>
      </c>
      <c r="D352" s="380" t="str">
        <f t="shared" si="5"/>
        <v/>
      </c>
    </row>
    <row r="353" spans="1:4">
      <c r="A353" s="230" t="s">
        <v>379</v>
      </c>
      <c r="B353" s="378">
        <v>14</v>
      </c>
      <c r="C353" s="381">
        <v>34</v>
      </c>
      <c r="D353" s="380">
        <f t="shared" si="5"/>
        <v>142.857142857143</v>
      </c>
    </row>
    <row r="354" spans="1:4">
      <c r="A354" s="230" t="s">
        <v>380</v>
      </c>
      <c r="B354" s="378">
        <v>90</v>
      </c>
      <c r="C354" s="381">
        <v>26</v>
      </c>
      <c r="D354" s="380">
        <f t="shared" si="5"/>
        <v>-71.1111111111111</v>
      </c>
    </row>
    <row r="355" spans="1:4">
      <c r="A355" s="230" t="s">
        <v>210</v>
      </c>
      <c r="B355" s="378">
        <v>0</v>
      </c>
      <c r="C355" s="381">
        <v>4</v>
      </c>
      <c r="D355" s="380" t="str">
        <f t="shared" si="5"/>
        <v/>
      </c>
    </row>
    <row r="356" spans="1:4">
      <c r="A356" s="230" t="s">
        <v>178</v>
      </c>
      <c r="B356" s="378">
        <v>0</v>
      </c>
      <c r="C356" s="381">
        <v>0</v>
      </c>
      <c r="D356" s="380" t="str">
        <f t="shared" si="5"/>
        <v/>
      </c>
    </row>
    <row r="357" spans="1:4">
      <c r="A357" s="230" t="s">
        <v>381</v>
      </c>
      <c r="B357" s="378">
        <v>0</v>
      </c>
      <c r="C357" s="381">
        <v>0</v>
      </c>
      <c r="D357" s="380" t="str">
        <f t="shared" si="5"/>
        <v/>
      </c>
    </row>
    <row r="358" spans="1:4">
      <c r="A358" s="230" t="s">
        <v>382</v>
      </c>
      <c r="B358" s="378">
        <v>0</v>
      </c>
      <c r="C358" s="381">
        <v>0</v>
      </c>
      <c r="D358" s="380" t="str">
        <f t="shared" si="5"/>
        <v/>
      </c>
    </row>
    <row r="359" spans="1:4">
      <c r="A359" s="230" t="s">
        <v>169</v>
      </c>
      <c r="B359" s="378">
        <v>0</v>
      </c>
      <c r="C359" s="381">
        <v>0</v>
      </c>
      <c r="D359" s="380" t="str">
        <f t="shared" si="5"/>
        <v/>
      </c>
    </row>
    <row r="360" spans="1:4">
      <c r="A360" s="230" t="s">
        <v>170</v>
      </c>
      <c r="B360" s="378">
        <v>0</v>
      </c>
      <c r="C360" s="381">
        <v>0</v>
      </c>
      <c r="D360" s="380" t="str">
        <f t="shared" si="5"/>
        <v/>
      </c>
    </row>
    <row r="361" spans="1:4">
      <c r="A361" s="230" t="s">
        <v>171</v>
      </c>
      <c r="B361" s="378">
        <v>0</v>
      </c>
      <c r="C361" s="379">
        <v>0</v>
      </c>
      <c r="D361" s="380" t="str">
        <f t="shared" si="5"/>
        <v/>
      </c>
    </row>
    <row r="362" spans="1:4">
      <c r="A362" s="230" t="s">
        <v>383</v>
      </c>
      <c r="B362" s="378">
        <v>0</v>
      </c>
      <c r="C362" s="381">
        <v>0</v>
      </c>
      <c r="D362" s="380" t="str">
        <f t="shared" si="5"/>
        <v/>
      </c>
    </row>
    <row r="363" spans="1:4">
      <c r="A363" s="377" t="s">
        <v>384</v>
      </c>
      <c r="B363" s="378">
        <v>0</v>
      </c>
      <c r="C363" s="381">
        <v>0</v>
      </c>
      <c r="D363" s="380" t="str">
        <f t="shared" si="5"/>
        <v/>
      </c>
    </row>
    <row r="364" spans="1:4">
      <c r="A364" s="230" t="s">
        <v>385</v>
      </c>
      <c r="B364" s="378">
        <v>0</v>
      </c>
      <c r="C364" s="381">
        <v>0</v>
      </c>
      <c r="D364" s="380" t="str">
        <f t="shared" si="5"/>
        <v/>
      </c>
    </row>
    <row r="365" spans="1:4">
      <c r="A365" s="230" t="s">
        <v>210</v>
      </c>
      <c r="B365" s="378">
        <v>0</v>
      </c>
      <c r="C365" s="381">
        <v>0</v>
      </c>
      <c r="D365" s="380" t="str">
        <f t="shared" si="5"/>
        <v/>
      </c>
    </row>
    <row r="366" spans="1:4">
      <c r="A366" s="230" t="s">
        <v>178</v>
      </c>
      <c r="B366" s="378">
        <v>0</v>
      </c>
      <c r="C366" s="381">
        <v>0</v>
      </c>
      <c r="D366" s="380" t="str">
        <f t="shared" si="5"/>
        <v/>
      </c>
    </row>
    <row r="367" spans="1:4">
      <c r="A367" s="230" t="s">
        <v>386</v>
      </c>
      <c r="B367" s="378">
        <v>0</v>
      </c>
      <c r="C367" s="381">
        <v>0</v>
      </c>
      <c r="D367" s="380" t="str">
        <f t="shared" si="5"/>
        <v/>
      </c>
    </row>
    <row r="368" spans="1:4">
      <c r="A368" s="230" t="s">
        <v>387</v>
      </c>
      <c r="B368" s="378">
        <v>0</v>
      </c>
      <c r="C368" s="381">
        <v>0</v>
      </c>
      <c r="D368" s="380" t="str">
        <f t="shared" si="5"/>
        <v/>
      </c>
    </row>
    <row r="369" spans="1:4">
      <c r="A369" s="230" t="s">
        <v>169</v>
      </c>
      <c r="B369" s="378">
        <v>0</v>
      </c>
      <c r="C369" s="381">
        <v>0</v>
      </c>
      <c r="D369" s="380" t="str">
        <f t="shared" si="5"/>
        <v/>
      </c>
    </row>
    <row r="370" spans="1:4">
      <c r="A370" s="230" t="s">
        <v>170</v>
      </c>
      <c r="B370" s="378">
        <v>0</v>
      </c>
      <c r="C370" s="381">
        <v>0</v>
      </c>
      <c r="D370" s="380" t="str">
        <f t="shared" si="5"/>
        <v/>
      </c>
    </row>
    <row r="371" spans="1:4">
      <c r="A371" s="230" t="s">
        <v>171</v>
      </c>
      <c r="B371" s="378">
        <v>0</v>
      </c>
      <c r="C371" s="381">
        <v>0</v>
      </c>
      <c r="D371" s="380" t="str">
        <f t="shared" si="5"/>
        <v/>
      </c>
    </row>
    <row r="372" spans="1:4">
      <c r="A372" s="230" t="s">
        <v>388</v>
      </c>
      <c r="B372" s="378">
        <v>0</v>
      </c>
      <c r="C372" s="381">
        <v>0</v>
      </c>
      <c r="D372" s="380" t="str">
        <f t="shared" si="5"/>
        <v/>
      </c>
    </row>
    <row r="373" spans="1:4">
      <c r="A373" s="230" t="s">
        <v>389</v>
      </c>
      <c r="B373" s="378">
        <v>0</v>
      </c>
      <c r="C373" s="381">
        <v>0</v>
      </c>
      <c r="D373" s="380" t="str">
        <f t="shared" si="5"/>
        <v/>
      </c>
    </row>
    <row r="374" spans="1:4">
      <c r="A374" s="230" t="s">
        <v>390</v>
      </c>
      <c r="B374" s="378">
        <v>0</v>
      </c>
      <c r="C374" s="381">
        <v>0</v>
      </c>
      <c r="D374" s="380" t="str">
        <f t="shared" si="5"/>
        <v/>
      </c>
    </row>
    <row r="375" spans="1:4">
      <c r="A375" s="230" t="s">
        <v>210</v>
      </c>
      <c r="B375" s="378">
        <v>0</v>
      </c>
      <c r="C375" s="379">
        <v>0</v>
      </c>
      <c r="D375" s="380" t="str">
        <f t="shared" si="5"/>
        <v/>
      </c>
    </row>
    <row r="376" spans="1:4">
      <c r="A376" s="230" t="s">
        <v>178</v>
      </c>
      <c r="B376" s="378">
        <v>0</v>
      </c>
      <c r="C376" s="381">
        <v>0</v>
      </c>
      <c r="D376" s="380" t="str">
        <f t="shared" si="5"/>
        <v/>
      </c>
    </row>
    <row r="377" spans="1:4">
      <c r="A377" s="230" t="s">
        <v>391</v>
      </c>
      <c r="B377" s="378">
        <v>0</v>
      </c>
      <c r="C377" s="381">
        <v>0</v>
      </c>
      <c r="D377" s="380" t="str">
        <f t="shared" si="5"/>
        <v/>
      </c>
    </row>
    <row r="378" spans="1:4">
      <c r="A378" s="377" t="s">
        <v>392</v>
      </c>
      <c r="B378" s="378">
        <v>0</v>
      </c>
      <c r="C378" s="381">
        <v>0</v>
      </c>
      <c r="D378" s="380" t="str">
        <f t="shared" si="5"/>
        <v/>
      </c>
    </row>
    <row r="379" spans="1:4">
      <c r="A379" s="230" t="s">
        <v>169</v>
      </c>
      <c r="B379" s="378">
        <v>0</v>
      </c>
      <c r="C379" s="381">
        <v>0</v>
      </c>
      <c r="D379" s="380" t="str">
        <f t="shared" si="5"/>
        <v/>
      </c>
    </row>
    <row r="380" spans="1:4">
      <c r="A380" s="230" t="s">
        <v>170</v>
      </c>
      <c r="B380" s="378">
        <v>0</v>
      </c>
      <c r="C380" s="381">
        <v>0</v>
      </c>
      <c r="D380" s="380" t="str">
        <f t="shared" si="5"/>
        <v/>
      </c>
    </row>
    <row r="381" spans="1:4">
      <c r="A381" s="230" t="s">
        <v>171</v>
      </c>
      <c r="B381" s="378">
        <v>0</v>
      </c>
      <c r="C381" s="381">
        <v>0</v>
      </c>
      <c r="D381" s="380" t="str">
        <f t="shared" si="5"/>
        <v/>
      </c>
    </row>
    <row r="382" spans="1:4">
      <c r="A382" s="230" t="s">
        <v>393</v>
      </c>
      <c r="B382" s="378">
        <v>0</v>
      </c>
      <c r="C382" s="381">
        <v>0</v>
      </c>
      <c r="D382" s="380" t="str">
        <f t="shared" si="5"/>
        <v/>
      </c>
    </row>
    <row r="383" spans="1:4">
      <c r="A383" s="230" t="s">
        <v>394</v>
      </c>
      <c r="B383" s="378">
        <v>0</v>
      </c>
      <c r="C383" s="381">
        <v>0</v>
      </c>
      <c r="D383" s="380" t="str">
        <f t="shared" si="5"/>
        <v/>
      </c>
    </row>
    <row r="384" spans="1:4">
      <c r="A384" s="230" t="s">
        <v>178</v>
      </c>
      <c r="B384" s="378">
        <v>0</v>
      </c>
      <c r="C384" s="381">
        <v>0</v>
      </c>
      <c r="D384" s="380" t="str">
        <f t="shared" si="5"/>
        <v/>
      </c>
    </row>
    <row r="385" spans="1:4">
      <c r="A385" s="230" t="s">
        <v>395</v>
      </c>
      <c r="B385" s="378">
        <v>0</v>
      </c>
      <c r="C385" s="379">
        <v>0</v>
      </c>
      <c r="D385" s="380" t="str">
        <f t="shared" si="5"/>
        <v/>
      </c>
    </row>
    <row r="386" spans="1:4">
      <c r="A386" s="230" t="s">
        <v>396</v>
      </c>
      <c r="B386" s="378">
        <v>0</v>
      </c>
      <c r="C386" s="381">
        <v>0</v>
      </c>
      <c r="D386" s="380" t="str">
        <f t="shared" si="5"/>
        <v/>
      </c>
    </row>
    <row r="387" spans="1:4">
      <c r="A387" s="230" t="s">
        <v>169</v>
      </c>
      <c r="B387" s="378">
        <v>0</v>
      </c>
      <c r="C387" s="381">
        <v>0</v>
      </c>
      <c r="D387" s="380" t="str">
        <f t="shared" si="5"/>
        <v/>
      </c>
    </row>
    <row r="388" spans="1:4">
      <c r="A388" s="230" t="s">
        <v>170</v>
      </c>
      <c r="B388" s="378">
        <v>0</v>
      </c>
      <c r="C388" s="381">
        <v>0</v>
      </c>
      <c r="D388" s="380" t="str">
        <f t="shared" ref="D388:D451" si="6">IFERROR((C388/B388-1)*100,"")</f>
        <v/>
      </c>
    </row>
    <row r="389" spans="1:4">
      <c r="A389" s="230" t="s">
        <v>210</v>
      </c>
      <c r="B389" s="378">
        <v>0</v>
      </c>
      <c r="C389" s="381">
        <v>0</v>
      </c>
      <c r="D389" s="380" t="str">
        <f t="shared" si="6"/>
        <v/>
      </c>
    </row>
    <row r="390" spans="1:4">
      <c r="A390" s="230" t="s">
        <v>397</v>
      </c>
      <c r="B390" s="378">
        <v>0</v>
      </c>
      <c r="C390" s="381">
        <v>0</v>
      </c>
      <c r="D390" s="380" t="str">
        <f t="shared" si="6"/>
        <v/>
      </c>
    </row>
    <row r="391" spans="1:4">
      <c r="A391" s="230" t="s">
        <v>398</v>
      </c>
      <c r="B391" s="378">
        <v>0</v>
      </c>
      <c r="C391" s="381">
        <v>0</v>
      </c>
      <c r="D391" s="380" t="str">
        <f t="shared" si="6"/>
        <v/>
      </c>
    </row>
    <row r="392" spans="1:4">
      <c r="A392" s="230" t="s">
        <v>399</v>
      </c>
      <c r="B392" s="378">
        <v>67</v>
      </c>
      <c r="C392" s="381">
        <v>0</v>
      </c>
      <c r="D392" s="380">
        <f t="shared" si="6"/>
        <v>-100</v>
      </c>
    </row>
    <row r="393" spans="1:4">
      <c r="A393" s="230" t="s">
        <v>400</v>
      </c>
      <c r="B393" s="378">
        <v>0</v>
      </c>
      <c r="C393" s="381">
        <v>0</v>
      </c>
      <c r="D393" s="380" t="str">
        <f t="shared" si="6"/>
        <v/>
      </c>
    </row>
    <row r="394" spans="1:4">
      <c r="A394" s="230" t="s">
        <v>401</v>
      </c>
      <c r="B394" s="378">
        <v>67</v>
      </c>
      <c r="C394" s="381">
        <v>0</v>
      </c>
      <c r="D394" s="380">
        <f t="shared" si="6"/>
        <v>-100</v>
      </c>
    </row>
    <row r="395" spans="1:4">
      <c r="A395" s="377" t="s">
        <v>402</v>
      </c>
      <c r="B395" s="378">
        <v>96420</v>
      </c>
      <c r="C395" s="379">
        <v>94518</v>
      </c>
      <c r="D395" s="380">
        <f t="shared" si="6"/>
        <v>-1.97261978842563</v>
      </c>
    </row>
    <row r="396" spans="1:4">
      <c r="A396" s="230" t="s">
        <v>403</v>
      </c>
      <c r="B396" s="378">
        <v>900</v>
      </c>
      <c r="C396" s="381">
        <v>2973</v>
      </c>
      <c r="D396" s="380">
        <f t="shared" si="6"/>
        <v>230.333333333333</v>
      </c>
    </row>
    <row r="397" spans="1:4">
      <c r="A397" s="230" t="s">
        <v>169</v>
      </c>
      <c r="B397" s="378">
        <v>626</v>
      </c>
      <c r="C397" s="381">
        <v>602</v>
      </c>
      <c r="D397" s="380">
        <f t="shared" si="6"/>
        <v>-3.83386581469649</v>
      </c>
    </row>
    <row r="398" spans="1:4">
      <c r="A398" s="230" t="s">
        <v>170</v>
      </c>
      <c r="B398" s="378">
        <v>13</v>
      </c>
      <c r="C398" s="381">
        <v>2340</v>
      </c>
      <c r="D398" s="380">
        <f t="shared" si="6"/>
        <v>17900</v>
      </c>
    </row>
    <row r="399" spans="1:4">
      <c r="A399" s="230" t="s">
        <v>171</v>
      </c>
      <c r="B399" s="378">
        <v>0</v>
      </c>
      <c r="C399" s="381">
        <v>0</v>
      </c>
      <c r="D399" s="380" t="str">
        <f t="shared" si="6"/>
        <v/>
      </c>
    </row>
    <row r="400" spans="1:4">
      <c r="A400" s="230" t="s">
        <v>404</v>
      </c>
      <c r="B400" s="378">
        <v>261</v>
      </c>
      <c r="C400" s="381">
        <v>31</v>
      </c>
      <c r="D400" s="380">
        <f t="shared" si="6"/>
        <v>-88.1226053639847</v>
      </c>
    </row>
    <row r="401" spans="1:4">
      <c r="A401" s="230" t="s">
        <v>405</v>
      </c>
      <c r="B401" s="378">
        <v>85398</v>
      </c>
      <c r="C401" s="381">
        <v>86878</v>
      </c>
      <c r="D401" s="380">
        <f t="shared" si="6"/>
        <v>1.73306166420759</v>
      </c>
    </row>
    <row r="402" spans="1:4">
      <c r="A402" s="230" t="s">
        <v>406</v>
      </c>
      <c r="B402" s="378">
        <v>12423</v>
      </c>
      <c r="C402" s="381">
        <v>14887</v>
      </c>
      <c r="D402" s="380">
        <f t="shared" si="6"/>
        <v>19.8341785398052</v>
      </c>
    </row>
    <row r="403" spans="1:4">
      <c r="A403" s="230" t="s">
        <v>407</v>
      </c>
      <c r="B403" s="378">
        <v>22490</v>
      </c>
      <c r="C403" s="379">
        <v>22332</v>
      </c>
      <c r="D403" s="380">
        <f t="shared" si="6"/>
        <v>-0.702534459759896</v>
      </c>
    </row>
    <row r="404" spans="1:4">
      <c r="A404" s="230" t="s">
        <v>408</v>
      </c>
      <c r="B404" s="378">
        <v>29947</v>
      </c>
      <c r="C404" s="381">
        <v>21775</v>
      </c>
      <c r="D404" s="380">
        <f t="shared" si="6"/>
        <v>-27.2882091695328</v>
      </c>
    </row>
    <row r="405" spans="1:4">
      <c r="A405" s="230" t="s">
        <v>409</v>
      </c>
      <c r="B405" s="378">
        <v>20012</v>
      </c>
      <c r="C405" s="381">
        <v>19909</v>
      </c>
      <c r="D405" s="380">
        <f t="shared" si="6"/>
        <v>-0.514691185288829</v>
      </c>
    </row>
    <row r="406" spans="1:4">
      <c r="A406" s="230" t="s">
        <v>410</v>
      </c>
      <c r="B406" s="378">
        <v>16</v>
      </c>
      <c r="C406" s="381">
        <v>20</v>
      </c>
      <c r="D406" s="380">
        <f t="shared" si="6"/>
        <v>25</v>
      </c>
    </row>
    <row r="407" spans="1:4">
      <c r="A407" s="230" t="s">
        <v>411</v>
      </c>
      <c r="B407" s="378">
        <v>510</v>
      </c>
      <c r="C407" s="381">
        <v>7955</v>
      </c>
      <c r="D407" s="380">
        <f t="shared" si="6"/>
        <v>1459.80392156863</v>
      </c>
    </row>
    <row r="408" spans="1:4">
      <c r="A408" s="230" t="s">
        <v>412</v>
      </c>
      <c r="B408" s="378">
        <v>2921</v>
      </c>
      <c r="C408" s="381">
        <v>2838</v>
      </c>
      <c r="D408" s="380">
        <f t="shared" si="6"/>
        <v>-2.84149263950701</v>
      </c>
    </row>
    <row r="409" spans="1:4">
      <c r="A409" s="230" t="s">
        <v>413</v>
      </c>
      <c r="B409" s="378">
        <v>0</v>
      </c>
      <c r="C409" s="379">
        <v>0</v>
      </c>
      <c r="D409" s="380" t="str">
        <f t="shared" si="6"/>
        <v/>
      </c>
    </row>
    <row r="410" spans="1:4">
      <c r="A410" s="230" t="s">
        <v>414</v>
      </c>
      <c r="B410" s="378">
        <v>2921</v>
      </c>
      <c r="C410" s="381">
        <v>2838</v>
      </c>
      <c r="D410" s="380">
        <f t="shared" si="6"/>
        <v>-2.84149263950701</v>
      </c>
    </row>
    <row r="411" spans="1:4">
      <c r="A411" s="230" t="s">
        <v>415</v>
      </c>
      <c r="B411" s="378">
        <v>0</v>
      </c>
      <c r="C411" s="381">
        <v>0</v>
      </c>
      <c r="D411" s="380" t="str">
        <f t="shared" si="6"/>
        <v/>
      </c>
    </row>
    <row r="412" spans="1:4">
      <c r="A412" s="230" t="s">
        <v>416</v>
      </c>
      <c r="B412" s="378">
        <v>0</v>
      </c>
      <c r="C412" s="379">
        <v>0</v>
      </c>
      <c r="D412" s="380" t="str">
        <f t="shared" si="6"/>
        <v/>
      </c>
    </row>
    <row r="413" spans="1:4">
      <c r="A413" s="230" t="s">
        <v>417</v>
      </c>
      <c r="B413" s="378">
        <v>0</v>
      </c>
      <c r="C413" s="379">
        <v>0</v>
      </c>
      <c r="D413" s="380" t="str">
        <f t="shared" si="6"/>
        <v/>
      </c>
    </row>
    <row r="414" spans="1:4">
      <c r="A414" s="377" t="s">
        <v>418</v>
      </c>
      <c r="B414" s="378">
        <v>0</v>
      </c>
      <c r="C414" s="381">
        <v>0</v>
      </c>
      <c r="D414" s="380" t="str">
        <f t="shared" si="6"/>
        <v/>
      </c>
    </row>
    <row r="415" spans="1:4">
      <c r="A415" s="230" t="s">
        <v>419</v>
      </c>
      <c r="B415" s="378">
        <v>0</v>
      </c>
      <c r="C415" s="381">
        <v>0</v>
      </c>
      <c r="D415" s="380" t="str">
        <f t="shared" si="6"/>
        <v/>
      </c>
    </row>
    <row r="416" spans="1:4">
      <c r="A416" s="230" t="s">
        <v>420</v>
      </c>
      <c r="B416" s="378">
        <v>0</v>
      </c>
      <c r="C416" s="381">
        <v>0</v>
      </c>
      <c r="D416" s="380" t="str">
        <f t="shared" si="6"/>
        <v/>
      </c>
    </row>
    <row r="417" spans="1:4">
      <c r="A417" s="230" t="s">
        <v>421</v>
      </c>
      <c r="B417" s="378">
        <v>0</v>
      </c>
      <c r="C417" s="381">
        <v>0</v>
      </c>
      <c r="D417" s="380" t="str">
        <f t="shared" si="6"/>
        <v/>
      </c>
    </row>
    <row r="418" spans="1:4">
      <c r="A418" s="230" t="s">
        <v>422</v>
      </c>
      <c r="B418" s="378">
        <v>0</v>
      </c>
      <c r="C418" s="379">
        <v>0</v>
      </c>
      <c r="D418" s="380" t="str">
        <f t="shared" si="6"/>
        <v/>
      </c>
    </row>
    <row r="419" spans="1:4">
      <c r="A419" s="230" t="s">
        <v>423</v>
      </c>
      <c r="B419" s="378">
        <v>0</v>
      </c>
      <c r="C419" s="381">
        <v>0</v>
      </c>
      <c r="D419" s="380" t="str">
        <f t="shared" si="6"/>
        <v/>
      </c>
    </row>
    <row r="420" spans="1:4">
      <c r="A420" s="230" t="s">
        <v>424</v>
      </c>
      <c r="B420" s="378">
        <v>0</v>
      </c>
      <c r="C420" s="381">
        <v>0</v>
      </c>
      <c r="D420" s="380" t="str">
        <f t="shared" si="6"/>
        <v/>
      </c>
    </row>
    <row r="421" spans="1:4">
      <c r="A421" s="230" t="s">
        <v>425</v>
      </c>
      <c r="B421" s="378">
        <v>0</v>
      </c>
      <c r="C421" s="381">
        <v>0</v>
      </c>
      <c r="D421" s="380" t="str">
        <f t="shared" si="6"/>
        <v/>
      </c>
    </row>
    <row r="422" spans="1:4">
      <c r="A422" s="230" t="s">
        <v>426</v>
      </c>
      <c r="B422" s="378">
        <v>0</v>
      </c>
      <c r="C422" s="381">
        <v>0</v>
      </c>
      <c r="D422" s="380" t="str">
        <f t="shared" si="6"/>
        <v/>
      </c>
    </row>
    <row r="423" spans="1:4">
      <c r="A423" s="230" t="s">
        <v>427</v>
      </c>
      <c r="B423" s="378">
        <v>0</v>
      </c>
      <c r="C423" s="381">
        <v>0</v>
      </c>
      <c r="D423" s="380" t="str">
        <f t="shared" si="6"/>
        <v/>
      </c>
    </row>
    <row r="424" spans="1:4">
      <c r="A424" s="230" t="s">
        <v>428</v>
      </c>
      <c r="B424" s="378">
        <v>0</v>
      </c>
      <c r="C424" s="381">
        <v>0</v>
      </c>
      <c r="D424" s="380" t="str">
        <f t="shared" si="6"/>
        <v/>
      </c>
    </row>
    <row r="425" spans="1:4">
      <c r="A425" s="230" t="s">
        <v>429</v>
      </c>
      <c r="B425" s="378">
        <v>0</v>
      </c>
      <c r="C425" s="379">
        <v>0</v>
      </c>
      <c r="D425" s="380" t="str">
        <f t="shared" si="6"/>
        <v/>
      </c>
    </row>
    <row r="426" spans="1:4">
      <c r="A426" s="230" t="s">
        <v>430</v>
      </c>
      <c r="B426" s="378">
        <v>0</v>
      </c>
      <c r="C426" s="381">
        <v>0</v>
      </c>
      <c r="D426" s="380" t="str">
        <f t="shared" si="6"/>
        <v/>
      </c>
    </row>
    <row r="427" spans="1:4">
      <c r="A427" s="377" t="s">
        <v>431</v>
      </c>
      <c r="B427" s="378">
        <v>0</v>
      </c>
      <c r="C427" s="381">
        <v>0</v>
      </c>
      <c r="D427" s="380" t="str">
        <f t="shared" si="6"/>
        <v/>
      </c>
    </row>
    <row r="428" spans="1:4">
      <c r="A428" s="230" t="s">
        <v>432</v>
      </c>
      <c r="B428" s="378">
        <v>142</v>
      </c>
      <c r="C428" s="381">
        <v>275</v>
      </c>
      <c r="D428" s="380">
        <f t="shared" si="6"/>
        <v>93.6619718309859</v>
      </c>
    </row>
    <row r="429" spans="1:4">
      <c r="A429" s="230" t="s">
        <v>433</v>
      </c>
      <c r="B429" s="378">
        <v>142</v>
      </c>
      <c r="C429" s="381">
        <v>275</v>
      </c>
      <c r="D429" s="380">
        <f t="shared" si="6"/>
        <v>93.6619718309859</v>
      </c>
    </row>
    <row r="430" spans="1:4">
      <c r="A430" s="230" t="s">
        <v>434</v>
      </c>
      <c r="B430" s="378">
        <v>0</v>
      </c>
      <c r="C430" s="381">
        <v>0</v>
      </c>
      <c r="D430" s="380" t="str">
        <f t="shared" si="6"/>
        <v/>
      </c>
    </row>
    <row r="431" spans="1:4">
      <c r="A431" s="230" t="s">
        <v>435</v>
      </c>
      <c r="B431" s="378">
        <v>0</v>
      </c>
      <c r="C431" s="379">
        <v>0</v>
      </c>
      <c r="D431" s="380" t="str">
        <f t="shared" si="6"/>
        <v/>
      </c>
    </row>
    <row r="432" spans="1:4">
      <c r="A432" s="230" t="s">
        <v>436</v>
      </c>
      <c r="B432" s="378">
        <v>1229</v>
      </c>
      <c r="C432" s="381">
        <v>1254</v>
      </c>
      <c r="D432" s="380">
        <f t="shared" si="6"/>
        <v>2.03417412530513</v>
      </c>
    </row>
    <row r="433" spans="1:4">
      <c r="A433" s="230" t="s">
        <v>437</v>
      </c>
      <c r="B433" s="378">
        <v>799</v>
      </c>
      <c r="C433" s="381">
        <v>764</v>
      </c>
      <c r="D433" s="380">
        <f t="shared" si="6"/>
        <v>-4.38047559449312</v>
      </c>
    </row>
    <row r="434" spans="1:4">
      <c r="A434" s="230" t="s">
        <v>438</v>
      </c>
      <c r="B434" s="378">
        <v>430</v>
      </c>
      <c r="C434" s="381">
        <v>490</v>
      </c>
      <c r="D434" s="380">
        <f t="shared" si="6"/>
        <v>13.953488372093</v>
      </c>
    </row>
    <row r="435" spans="1:4">
      <c r="A435" s="230" t="s">
        <v>439</v>
      </c>
      <c r="B435" s="378">
        <v>0</v>
      </c>
      <c r="C435" s="381">
        <v>0</v>
      </c>
      <c r="D435" s="380" t="str">
        <f t="shared" si="6"/>
        <v/>
      </c>
    </row>
    <row r="436" spans="1:4">
      <c r="A436" s="230" t="s">
        <v>440</v>
      </c>
      <c r="B436" s="378">
        <v>0</v>
      </c>
      <c r="C436" s="381">
        <v>0</v>
      </c>
      <c r="D436" s="380" t="str">
        <f t="shared" si="6"/>
        <v/>
      </c>
    </row>
    <row r="437" spans="1:4">
      <c r="A437" s="230" t="s">
        <v>441</v>
      </c>
      <c r="B437" s="378">
        <v>0</v>
      </c>
      <c r="C437" s="379">
        <v>0</v>
      </c>
      <c r="D437" s="380" t="str">
        <f t="shared" si="6"/>
        <v/>
      </c>
    </row>
    <row r="438" spans="1:4">
      <c r="A438" s="230" t="s">
        <v>442</v>
      </c>
      <c r="B438" s="378">
        <v>5813</v>
      </c>
      <c r="C438" s="381">
        <v>300</v>
      </c>
      <c r="D438" s="380">
        <f t="shared" si="6"/>
        <v>-94.8391536211939</v>
      </c>
    </row>
    <row r="439" spans="1:4">
      <c r="A439" s="230" t="s">
        <v>443</v>
      </c>
      <c r="B439" s="378">
        <v>0</v>
      </c>
      <c r="C439" s="381">
        <v>0</v>
      </c>
      <c r="D439" s="380" t="str">
        <f t="shared" si="6"/>
        <v/>
      </c>
    </row>
    <row r="440" spans="1:4">
      <c r="A440" s="230" t="s">
        <v>444</v>
      </c>
      <c r="B440" s="378">
        <v>0</v>
      </c>
      <c r="C440" s="381">
        <v>0</v>
      </c>
      <c r="D440" s="380" t="str">
        <f t="shared" si="6"/>
        <v/>
      </c>
    </row>
    <row r="441" spans="1:4">
      <c r="A441" s="230" t="s">
        <v>445</v>
      </c>
      <c r="B441" s="378">
        <v>3000</v>
      </c>
      <c r="C441" s="379">
        <v>0</v>
      </c>
      <c r="D441" s="380">
        <f t="shared" si="6"/>
        <v>-100</v>
      </c>
    </row>
    <row r="442" spans="1:4">
      <c r="A442" s="377" t="s">
        <v>446</v>
      </c>
      <c r="B442" s="378">
        <v>0</v>
      </c>
      <c r="C442" s="381">
        <v>0</v>
      </c>
      <c r="D442" s="380" t="str">
        <f t="shared" si="6"/>
        <v/>
      </c>
    </row>
    <row r="443" spans="1:4">
      <c r="A443" s="230" t="s">
        <v>447</v>
      </c>
      <c r="B443" s="378">
        <v>53</v>
      </c>
      <c r="C443" s="381">
        <v>0</v>
      </c>
      <c r="D443" s="380">
        <f t="shared" si="6"/>
        <v>-100</v>
      </c>
    </row>
    <row r="444" spans="1:4">
      <c r="A444" s="230" t="s">
        <v>448</v>
      </c>
      <c r="B444" s="378">
        <v>2760</v>
      </c>
      <c r="C444" s="381">
        <v>300</v>
      </c>
      <c r="D444" s="380">
        <f t="shared" si="6"/>
        <v>-89.1304347826087</v>
      </c>
    </row>
    <row r="445" spans="1:4">
      <c r="A445" s="230" t="s">
        <v>449</v>
      </c>
      <c r="B445" s="378">
        <v>17</v>
      </c>
      <c r="C445" s="379">
        <v>0</v>
      </c>
      <c r="D445" s="380">
        <f t="shared" si="6"/>
        <v>-100</v>
      </c>
    </row>
    <row r="446" spans="1:4">
      <c r="A446" s="230" t="s">
        <v>450</v>
      </c>
      <c r="B446" s="378">
        <v>17</v>
      </c>
      <c r="C446" s="381">
        <v>0</v>
      </c>
      <c r="D446" s="380">
        <f t="shared" si="6"/>
        <v>-100</v>
      </c>
    </row>
    <row r="447" spans="1:4">
      <c r="A447" s="377" t="s">
        <v>451</v>
      </c>
      <c r="B447" s="378">
        <v>385</v>
      </c>
      <c r="C447" s="381">
        <v>347</v>
      </c>
      <c r="D447" s="380">
        <f t="shared" si="6"/>
        <v>-9.87012987012987</v>
      </c>
    </row>
    <row r="448" spans="1:4">
      <c r="A448" s="230" t="s">
        <v>452</v>
      </c>
      <c r="B448" s="378">
        <v>103</v>
      </c>
      <c r="C448" s="381">
        <v>82</v>
      </c>
      <c r="D448" s="380">
        <f t="shared" si="6"/>
        <v>-20.3883495145631</v>
      </c>
    </row>
    <row r="449" spans="1:4">
      <c r="A449" s="230" t="s">
        <v>169</v>
      </c>
      <c r="B449" s="378">
        <v>79</v>
      </c>
      <c r="C449" s="379">
        <v>82</v>
      </c>
      <c r="D449" s="380">
        <f t="shared" si="6"/>
        <v>3.79746835443038</v>
      </c>
    </row>
    <row r="450" spans="1:4">
      <c r="A450" s="230" t="s">
        <v>170</v>
      </c>
      <c r="B450" s="378">
        <v>24</v>
      </c>
      <c r="C450" s="381">
        <v>0</v>
      </c>
      <c r="D450" s="380">
        <f t="shared" si="6"/>
        <v>-100</v>
      </c>
    </row>
    <row r="451" spans="1:4">
      <c r="A451" s="230" t="s">
        <v>171</v>
      </c>
      <c r="B451" s="378">
        <v>0</v>
      </c>
      <c r="C451" s="381">
        <v>0</v>
      </c>
      <c r="D451" s="380" t="str">
        <f t="shared" si="6"/>
        <v/>
      </c>
    </row>
    <row r="452" spans="1:4">
      <c r="A452" s="230" t="s">
        <v>453</v>
      </c>
      <c r="B452" s="378">
        <v>0</v>
      </c>
      <c r="C452" s="381">
        <v>0</v>
      </c>
      <c r="D452" s="380" t="str">
        <f t="shared" ref="D452:D515" si="7">IFERROR((C452/B452-1)*100,"")</f>
        <v/>
      </c>
    </row>
    <row r="453" spans="1:4">
      <c r="A453" s="230" t="s">
        <v>454</v>
      </c>
      <c r="B453" s="378">
        <v>0</v>
      </c>
      <c r="C453" s="381">
        <v>0</v>
      </c>
      <c r="D453" s="380" t="str">
        <f t="shared" si="7"/>
        <v/>
      </c>
    </row>
    <row r="454" spans="1:4">
      <c r="A454" s="230" t="s">
        <v>455</v>
      </c>
      <c r="B454" s="378">
        <v>0</v>
      </c>
      <c r="C454" s="381">
        <v>0</v>
      </c>
      <c r="D454" s="380" t="str">
        <f t="shared" si="7"/>
        <v/>
      </c>
    </row>
    <row r="455" spans="1:4">
      <c r="A455" s="377" t="s">
        <v>456</v>
      </c>
      <c r="B455" s="378">
        <v>0</v>
      </c>
      <c r="C455" s="379">
        <v>0</v>
      </c>
      <c r="D455" s="380" t="str">
        <f t="shared" si="7"/>
        <v/>
      </c>
    </row>
    <row r="456" spans="1:4">
      <c r="A456" s="230" t="s">
        <v>457</v>
      </c>
      <c r="B456" s="378">
        <v>0</v>
      </c>
      <c r="C456" s="381">
        <v>0</v>
      </c>
      <c r="D456" s="380" t="str">
        <f t="shared" si="7"/>
        <v/>
      </c>
    </row>
    <row r="457" spans="1:4">
      <c r="A457" s="230" t="s">
        <v>458</v>
      </c>
      <c r="B457" s="378">
        <v>0</v>
      </c>
      <c r="C457" s="381">
        <v>0</v>
      </c>
      <c r="D457" s="380" t="str">
        <f t="shared" si="7"/>
        <v/>
      </c>
    </row>
    <row r="458" spans="1:4">
      <c r="A458" s="230" t="s">
        <v>459</v>
      </c>
      <c r="B458" s="378">
        <v>0</v>
      </c>
      <c r="C458" s="381">
        <v>0</v>
      </c>
      <c r="D458" s="380" t="str">
        <f t="shared" si="7"/>
        <v/>
      </c>
    </row>
    <row r="459" spans="1:4">
      <c r="A459" s="230" t="s">
        <v>460</v>
      </c>
      <c r="B459" s="378">
        <v>0</v>
      </c>
      <c r="C459" s="381">
        <v>0</v>
      </c>
      <c r="D459" s="380" t="str">
        <f t="shared" si="7"/>
        <v/>
      </c>
    </row>
    <row r="460" spans="1:4">
      <c r="A460" s="230" t="s">
        <v>461</v>
      </c>
      <c r="B460" s="378">
        <v>0</v>
      </c>
      <c r="C460" s="381">
        <v>0</v>
      </c>
      <c r="D460" s="380" t="str">
        <f t="shared" si="7"/>
        <v/>
      </c>
    </row>
    <row r="461" spans="1:4">
      <c r="A461" s="230" t="s">
        <v>462</v>
      </c>
      <c r="B461" s="378">
        <v>0</v>
      </c>
      <c r="C461" s="381">
        <v>0</v>
      </c>
      <c r="D461" s="380" t="str">
        <f t="shared" si="7"/>
        <v/>
      </c>
    </row>
    <row r="462" spans="1:4">
      <c r="A462" s="230" t="s">
        <v>463</v>
      </c>
      <c r="B462" s="378">
        <v>0</v>
      </c>
      <c r="C462" s="379">
        <v>0</v>
      </c>
      <c r="D462" s="380" t="str">
        <f t="shared" si="7"/>
        <v/>
      </c>
    </row>
    <row r="463" spans="1:4">
      <c r="A463" s="230" t="s">
        <v>455</v>
      </c>
      <c r="B463" s="378">
        <v>0</v>
      </c>
      <c r="C463" s="381">
        <v>0</v>
      </c>
      <c r="D463" s="380" t="str">
        <f t="shared" si="7"/>
        <v/>
      </c>
    </row>
    <row r="464" spans="1:4">
      <c r="A464" s="230" t="s">
        <v>464</v>
      </c>
      <c r="B464" s="378">
        <v>0</v>
      </c>
      <c r="C464" s="379">
        <v>0</v>
      </c>
      <c r="D464" s="380" t="str">
        <f t="shared" si="7"/>
        <v/>
      </c>
    </row>
    <row r="465" spans="1:4">
      <c r="A465" s="230" t="s">
        <v>465</v>
      </c>
      <c r="B465" s="378">
        <v>0</v>
      </c>
      <c r="C465" s="379">
        <v>0</v>
      </c>
      <c r="D465" s="380" t="str">
        <f t="shared" si="7"/>
        <v/>
      </c>
    </row>
    <row r="466" spans="1:4">
      <c r="A466" s="230" t="s">
        <v>466</v>
      </c>
      <c r="B466" s="378">
        <v>0</v>
      </c>
      <c r="C466" s="381">
        <v>0</v>
      </c>
      <c r="D466" s="380" t="str">
        <f t="shared" si="7"/>
        <v/>
      </c>
    </row>
    <row r="467" spans="1:4">
      <c r="A467" s="230" t="s">
        <v>467</v>
      </c>
      <c r="B467" s="378">
        <v>0</v>
      </c>
      <c r="C467" s="381">
        <v>0</v>
      </c>
      <c r="D467" s="380" t="str">
        <f t="shared" si="7"/>
        <v/>
      </c>
    </row>
    <row r="468" spans="1:4">
      <c r="A468" s="230" t="s">
        <v>468</v>
      </c>
      <c r="B468" s="378">
        <v>0</v>
      </c>
      <c r="C468" s="381">
        <v>0</v>
      </c>
      <c r="D468" s="380" t="str">
        <f t="shared" si="7"/>
        <v/>
      </c>
    </row>
    <row r="469" spans="1:4">
      <c r="A469" s="377" t="s">
        <v>455</v>
      </c>
      <c r="B469" s="378">
        <v>0</v>
      </c>
      <c r="C469" s="381">
        <v>0</v>
      </c>
      <c r="D469" s="380" t="str">
        <f t="shared" si="7"/>
        <v/>
      </c>
    </row>
    <row r="470" spans="1:4">
      <c r="A470" s="230" t="s">
        <v>469</v>
      </c>
      <c r="B470" s="378">
        <v>0</v>
      </c>
      <c r="C470" s="379">
        <v>0</v>
      </c>
      <c r="D470" s="380" t="str">
        <f t="shared" si="7"/>
        <v/>
      </c>
    </row>
    <row r="471" spans="1:4">
      <c r="A471" s="230" t="s">
        <v>470</v>
      </c>
      <c r="B471" s="378">
        <v>0</v>
      </c>
      <c r="C471" s="381">
        <v>0</v>
      </c>
      <c r="D471" s="380" t="str">
        <f t="shared" si="7"/>
        <v/>
      </c>
    </row>
    <row r="472" spans="1:4">
      <c r="A472" s="230" t="s">
        <v>471</v>
      </c>
      <c r="B472" s="378">
        <v>0</v>
      </c>
      <c r="C472" s="381">
        <v>0</v>
      </c>
      <c r="D472" s="380" t="str">
        <f t="shared" si="7"/>
        <v/>
      </c>
    </row>
    <row r="473" spans="1:4">
      <c r="A473" s="230" t="s">
        <v>472</v>
      </c>
      <c r="B473" s="378">
        <v>0</v>
      </c>
      <c r="C473" s="381">
        <v>0</v>
      </c>
      <c r="D473" s="380" t="str">
        <f t="shared" si="7"/>
        <v/>
      </c>
    </row>
    <row r="474" spans="1:4">
      <c r="A474" s="230" t="s">
        <v>455</v>
      </c>
      <c r="B474" s="378">
        <v>0</v>
      </c>
      <c r="C474" s="381">
        <v>0</v>
      </c>
      <c r="D474" s="380" t="str">
        <f t="shared" si="7"/>
        <v/>
      </c>
    </row>
    <row r="475" spans="1:4">
      <c r="A475" s="230" t="s">
        <v>473</v>
      </c>
      <c r="B475" s="378">
        <v>0</v>
      </c>
      <c r="C475" s="381">
        <v>0</v>
      </c>
      <c r="D475" s="380" t="str">
        <f t="shared" si="7"/>
        <v/>
      </c>
    </row>
    <row r="476" spans="1:4">
      <c r="A476" s="230" t="s">
        <v>474</v>
      </c>
      <c r="B476" s="378">
        <v>0</v>
      </c>
      <c r="C476" s="381">
        <v>0</v>
      </c>
      <c r="D476" s="380" t="str">
        <f t="shared" si="7"/>
        <v/>
      </c>
    </row>
    <row r="477" spans="1:4">
      <c r="A477" s="230" t="s">
        <v>475</v>
      </c>
      <c r="B477" s="378">
        <v>0</v>
      </c>
      <c r="C477" s="381">
        <v>0</v>
      </c>
      <c r="D477" s="380" t="str">
        <f t="shared" si="7"/>
        <v/>
      </c>
    </row>
    <row r="478" spans="1:4">
      <c r="A478" s="230" t="s">
        <v>476</v>
      </c>
      <c r="B478" s="378">
        <v>0</v>
      </c>
      <c r="C478" s="381">
        <v>0</v>
      </c>
      <c r="D478" s="380" t="str">
        <f t="shared" si="7"/>
        <v/>
      </c>
    </row>
    <row r="479" spans="1:4">
      <c r="A479" s="230" t="s">
        <v>477</v>
      </c>
      <c r="B479" s="378">
        <v>0</v>
      </c>
      <c r="C479" s="379">
        <v>0</v>
      </c>
      <c r="D479" s="380" t="str">
        <f t="shared" si="7"/>
        <v/>
      </c>
    </row>
    <row r="480" spans="1:4">
      <c r="A480" s="230" t="s">
        <v>478</v>
      </c>
      <c r="B480" s="378">
        <v>0</v>
      </c>
      <c r="C480" s="381">
        <v>0</v>
      </c>
      <c r="D480" s="380" t="str">
        <f t="shared" si="7"/>
        <v/>
      </c>
    </row>
    <row r="481" spans="1:4">
      <c r="A481" s="230" t="s">
        <v>479</v>
      </c>
      <c r="B481" s="378">
        <v>0</v>
      </c>
      <c r="C481" s="381">
        <v>0</v>
      </c>
      <c r="D481" s="380" t="str">
        <f t="shared" si="7"/>
        <v/>
      </c>
    </row>
    <row r="482" spans="1:4">
      <c r="A482" s="230" t="s">
        <v>480</v>
      </c>
      <c r="B482" s="378">
        <v>0</v>
      </c>
      <c r="C482" s="381">
        <v>0</v>
      </c>
      <c r="D482" s="380" t="str">
        <f t="shared" si="7"/>
        <v/>
      </c>
    </row>
    <row r="483" spans="1:4">
      <c r="A483" s="230" t="s">
        <v>481</v>
      </c>
      <c r="B483" s="378">
        <v>281</v>
      </c>
      <c r="C483" s="381">
        <v>265</v>
      </c>
      <c r="D483" s="380">
        <f t="shared" si="7"/>
        <v>-5.69395017793595</v>
      </c>
    </row>
    <row r="484" spans="1:4">
      <c r="A484" s="230" t="s">
        <v>455</v>
      </c>
      <c r="B484" s="378">
        <v>91</v>
      </c>
      <c r="C484" s="381">
        <v>96</v>
      </c>
      <c r="D484" s="380">
        <f t="shared" si="7"/>
        <v>5.4945054945055</v>
      </c>
    </row>
    <row r="485" spans="1:4">
      <c r="A485" s="230" t="s">
        <v>482</v>
      </c>
      <c r="B485" s="378">
        <v>187</v>
      </c>
      <c r="C485" s="379">
        <v>147</v>
      </c>
      <c r="D485" s="380">
        <f t="shared" si="7"/>
        <v>-21.3903743315508</v>
      </c>
    </row>
    <row r="486" spans="1:4">
      <c r="A486" s="230" t="s">
        <v>483</v>
      </c>
      <c r="B486" s="378">
        <v>0</v>
      </c>
      <c r="C486" s="381">
        <v>0</v>
      </c>
      <c r="D486" s="380" t="str">
        <f t="shared" si="7"/>
        <v/>
      </c>
    </row>
    <row r="487" spans="1:4">
      <c r="A487" s="230" t="s">
        <v>484</v>
      </c>
      <c r="B487" s="378">
        <v>0</v>
      </c>
      <c r="C487" s="381">
        <v>0</v>
      </c>
      <c r="D487" s="380" t="str">
        <f t="shared" si="7"/>
        <v/>
      </c>
    </row>
    <row r="488" spans="1:4">
      <c r="A488" s="230" t="s">
        <v>485</v>
      </c>
      <c r="B488" s="378">
        <v>1</v>
      </c>
      <c r="C488" s="381">
        <v>16</v>
      </c>
      <c r="D488" s="380">
        <f t="shared" si="7"/>
        <v>1500</v>
      </c>
    </row>
    <row r="489" spans="1:4">
      <c r="A489" s="230" t="s">
        <v>486</v>
      </c>
      <c r="B489" s="378">
        <v>2</v>
      </c>
      <c r="C489" s="381">
        <v>6</v>
      </c>
      <c r="D489" s="380">
        <f t="shared" si="7"/>
        <v>200</v>
      </c>
    </row>
    <row r="490" spans="1:4">
      <c r="A490" s="230" t="s">
        <v>487</v>
      </c>
      <c r="B490" s="378">
        <v>0</v>
      </c>
      <c r="C490" s="379">
        <v>0</v>
      </c>
      <c r="D490" s="380" t="str">
        <f t="shared" si="7"/>
        <v/>
      </c>
    </row>
    <row r="491" spans="1:4">
      <c r="A491" s="230" t="s">
        <v>488</v>
      </c>
      <c r="B491" s="378">
        <v>0</v>
      </c>
      <c r="C491" s="381">
        <v>0</v>
      </c>
      <c r="D491" s="380" t="str">
        <f t="shared" si="7"/>
        <v/>
      </c>
    </row>
    <row r="492" spans="1:4">
      <c r="A492" s="230" t="s">
        <v>489</v>
      </c>
      <c r="B492" s="378">
        <v>0</v>
      </c>
      <c r="C492" s="381">
        <v>0</v>
      </c>
      <c r="D492" s="380" t="str">
        <f t="shared" si="7"/>
        <v/>
      </c>
    </row>
    <row r="493" spans="1:4">
      <c r="A493" s="230" t="s">
        <v>490</v>
      </c>
      <c r="B493" s="378">
        <v>0</v>
      </c>
      <c r="C493" s="381">
        <v>0</v>
      </c>
      <c r="D493" s="380" t="str">
        <f t="shared" si="7"/>
        <v/>
      </c>
    </row>
    <row r="494" spans="1:4">
      <c r="A494" s="377" t="s">
        <v>491</v>
      </c>
      <c r="B494" s="378">
        <v>0</v>
      </c>
      <c r="C494" s="381">
        <v>0</v>
      </c>
      <c r="D494" s="380" t="str">
        <f t="shared" si="7"/>
        <v/>
      </c>
    </row>
    <row r="495" spans="1:4">
      <c r="A495" s="230" t="s">
        <v>492</v>
      </c>
      <c r="B495" s="378">
        <v>0</v>
      </c>
      <c r="C495" s="379">
        <v>0</v>
      </c>
      <c r="D495" s="380" t="str">
        <f t="shared" si="7"/>
        <v/>
      </c>
    </row>
    <row r="496" spans="1:4">
      <c r="A496" s="230" t="s">
        <v>493</v>
      </c>
      <c r="B496" s="378">
        <v>0</v>
      </c>
      <c r="C496" s="381">
        <v>0</v>
      </c>
      <c r="D496" s="380" t="str">
        <f t="shared" si="7"/>
        <v/>
      </c>
    </row>
    <row r="497" spans="1:4">
      <c r="A497" s="230" t="s">
        <v>494</v>
      </c>
      <c r="B497" s="378">
        <v>0</v>
      </c>
      <c r="C497" s="381">
        <v>0</v>
      </c>
      <c r="D497" s="380" t="str">
        <f t="shared" si="7"/>
        <v/>
      </c>
    </row>
    <row r="498" spans="1:4">
      <c r="A498" s="230" t="s">
        <v>495</v>
      </c>
      <c r="B498" s="378">
        <v>1</v>
      </c>
      <c r="C498" s="381">
        <v>0</v>
      </c>
      <c r="D498" s="380">
        <f t="shared" si="7"/>
        <v>-100</v>
      </c>
    </row>
    <row r="499" spans="1:4">
      <c r="A499" s="230" t="s">
        <v>496</v>
      </c>
      <c r="B499" s="378">
        <v>0</v>
      </c>
      <c r="C499" s="381">
        <v>0</v>
      </c>
      <c r="D499" s="380" t="str">
        <f t="shared" si="7"/>
        <v/>
      </c>
    </row>
    <row r="500" spans="1:4">
      <c r="A500" s="230" t="s">
        <v>497</v>
      </c>
      <c r="B500" s="378">
        <v>0</v>
      </c>
      <c r="C500" s="379">
        <v>0</v>
      </c>
      <c r="D500" s="380" t="str">
        <f t="shared" si="7"/>
        <v/>
      </c>
    </row>
    <row r="501" spans="1:4">
      <c r="A501" s="230" t="s">
        <v>498</v>
      </c>
      <c r="B501" s="378">
        <v>0</v>
      </c>
      <c r="C501" s="381">
        <v>0</v>
      </c>
      <c r="D501" s="380" t="str">
        <f t="shared" si="7"/>
        <v/>
      </c>
    </row>
    <row r="502" spans="1:4">
      <c r="A502" s="230" t="s">
        <v>499</v>
      </c>
      <c r="B502" s="378">
        <v>1</v>
      </c>
      <c r="C502" s="381">
        <v>0</v>
      </c>
      <c r="D502" s="380">
        <f t="shared" si="7"/>
        <v>-100</v>
      </c>
    </row>
    <row r="503" spans="1:4">
      <c r="A503" s="377" t="s">
        <v>500</v>
      </c>
      <c r="B503" s="378">
        <v>4522</v>
      </c>
      <c r="C503" s="381">
        <v>2668</v>
      </c>
      <c r="D503" s="380">
        <f t="shared" si="7"/>
        <v>-40.999557717824</v>
      </c>
    </row>
    <row r="504" spans="1:4">
      <c r="A504" s="377" t="s">
        <v>501</v>
      </c>
      <c r="B504" s="378">
        <v>2271</v>
      </c>
      <c r="C504" s="381">
        <v>1149</v>
      </c>
      <c r="D504" s="380">
        <f t="shared" si="7"/>
        <v>-49.4055482166446</v>
      </c>
    </row>
    <row r="505" spans="1:4">
      <c r="A505" s="377" t="s">
        <v>169</v>
      </c>
      <c r="B505" s="378">
        <v>430</v>
      </c>
      <c r="C505" s="381">
        <v>451</v>
      </c>
      <c r="D505" s="380">
        <f t="shared" si="7"/>
        <v>4.88372093023255</v>
      </c>
    </row>
    <row r="506" spans="1:4">
      <c r="A506" s="377" t="s">
        <v>170</v>
      </c>
      <c r="B506" s="378">
        <v>19</v>
      </c>
      <c r="C506" s="381">
        <v>0</v>
      </c>
      <c r="D506" s="380">
        <f t="shared" si="7"/>
        <v>-100</v>
      </c>
    </row>
    <row r="507" spans="1:4">
      <c r="A507" s="377" t="s">
        <v>171</v>
      </c>
      <c r="B507" s="378">
        <v>0</v>
      </c>
      <c r="C507" s="379">
        <v>0</v>
      </c>
      <c r="D507" s="380" t="str">
        <f t="shared" si="7"/>
        <v/>
      </c>
    </row>
    <row r="508" spans="1:4">
      <c r="A508" s="377" t="s">
        <v>502</v>
      </c>
      <c r="B508" s="378">
        <v>275</v>
      </c>
      <c r="C508" s="381">
        <v>232</v>
      </c>
      <c r="D508" s="380">
        <f t="shared" si="7"/>
        <v>-15.6363636363636</v>
      </c>
    </row>
    <row r="509" spans="1:4">
      <c r="A509" s="377" t="s">
        <v>503</v>
      </c>
      <c r="B509" s="378">
        <v>0</v>
      </c>
      <c r="C509" s="381">
        <v>0</v>
      </c>
      <c r="D509" s="380" t="str">
        <f t="shared" si="7"/>
        <v/>
      </c>
    </row>
    <row r="510" spans="1:4">
      <c r="A510" s="377" t="s">
        <v>504</v>
      </c>
      <c r="B510" s="378">
        <v>0</v>
      </c>
      <c r="C510" s="381">
        <v>0</v>
      </c>
      <c r="D510" s="380" t="str">
        <f t="shared" si="7"/>
        <v/>
      </c>
    </row>
    <row r="511" spans="1:4">
      <c r="A511" s="377" t="s">
        <v>505</v>
      </c>
      <c r="B511" s="378">
        <v>0</v>
      </c>
      <c r="C511" s="379">
        <v>0</v>
      </c>
      <c r="D511" s="380" t="str">
        <f t="shared" si="7"/>
        <v/>
      </c>
    </row>
    <row r="512" spans="1:4">
      <c r="A512" s="377" t="s">
        <v>506</v>
      </c>
      <c r="B512" s="378">
        <v>57</v>
      </c>
      <c r="C512" s="381">
        <v>20</v>
      </c>
      <c r="D512" s="380">
        <f t="shared" si="7"/>
        <v>-64.9122807017544</v>
      </c>
    </row>
    <row r="513" spans="1:4">
      <c r="A513" s="377" t="s">
        <v>507</v>
      </c>
      <c r="B513" s="378">
        <v>1116</v>
      </c>
      <c r="C513" s="381">
        <v>346</v>
      </c>
      <c r="D513" s="380">
        <f t="shared" si="7"/>
        <v>-68.9964157706093</v>
      </c>
    </row>
    <row r="514" spans="1:4">
      <c r="A514" s="377" t="s">
        <v>508</v>
      </c>
      <c r="B514" s="378">
        <v>0</v>
      </c>
      <c r="C514" s="381">
        <v>0</v>
      </c>
      <c r="D514" s="380" t="str">
        <f t="shared" si="7"/>
        <v/>
      </c>
    </row>
    <row r="515" spans="1:4">
      <c r="A515" s="377" t="s">
        <v>509</v>
      </c>
      <c r="B515" s="378">
        <v>0</v>
      </c>
      <c r="C515" s="379">
        <v>9</v>
      </c>
      <c r="D515" s="380" t="str">
        <f t="shared" si="7"/>
        <v/>
      </c>
    </row>
    <row r="516" spans="1:4">
      <c r="A516" s="377" t="s">
        <v>510</v>
      </c>
      <c r="B516" s="378">
        <v>2</v>
      </c>
      <c r="C516" s="381">
        <v>1</v>
      </c>
      <c r="D516" s="380">
        <f t="shared" ref="D516:D579" si="8">IFERROR((C516/B516-1)*100,"")</f>
        <v>-50</v>
      </c>
    </row>
    <row r="517" spans="1:4">
      <c r="A517" s="377" t="s">
        <v>511</v>
      </c>
      <c r="B517" s="378">
        <v>0</v>
      </c>
      <c r="C517" s="381">
        <v>0</v>
      </c>
      <c r="D517" s="380" t="str">
        <f t="shared" si="8"/>
        <v/>
      </c>
    </row>
    <row r="518" spans="1:4">
      <c r="A518" s="377" t="s">
        <v>512</v>
      </c>
      <c r="B518" s="378">
        <v>11</v>
      </c>
      <c r="C518" s="381">
        <v>1</v>
      </c>
      <c r="D518" s="380">
        <f t="shared" si="8"/>
        <v>-90.9090909090909</v>
      </c>
    </row>
    <row r="519" spans="1:4">
      <c r="A519" s="377" t="s">
        <v>513</v>
      </c>
      <c r="B519" s="378">
        <v>361</v>
      </c>
      <c r="C519" s="381">
        <v>89</v>
      </c>
      <c r="D519" s="380">
        <f t="shared" si="8"/>
        <v>-75.3462603878116</v>
      </c>
    </row>
    <row r="520" spans="1:4">
      <c r="A520" s="377" t="s">
        <v>514</v>
      </c>
      <c r="B520" s="378">
        <v>621</v>
      </c>
      <c r="C520" s="379">
        <v>456</v>
      </c>
      <c r="D520" s="380">
        <f t="shared" si="8"/>
        <v>-26.5700483091787</v>
      </c>
    </row>
    <row r="521" spans="1:4">
      <c r="A521" s="377" t="s">
        <v>169</v>
      </c>
      <c r="B521" s="378">
        <v>0</v>
      </c>
      <c r="C521" s="379">
        <v>0</v>
      </c>
      <c r="D521" s="380" t="str">
        <f t="shared" si="8"/>
        <v/>
      </c>
    </row>
    <row r="522" spans="1:4">
      <c r="A522" s="377" t="s">
        <v>170</v>
      </c>
      <c r="B522" s="378">
        <v>0</v>
      </c>
      <c r="C522" s="381">
        <v>0</v>
      </c>
      <c r="D522" s="380" t="str">
        <f t="shared" si="8"/>
        <v/>
      </c>
    </row>
    <row r="523" spans="1:4">
      <c r="A523" s="377" t="s">
        <v>171</v>
      </c>
      <c r="B523" s="378">
        <v>0</v>
      </c>
      <c r="C523" s="381">
        <v>0</v>
      </c>
      <c r="D523" s="380" t="str">
        <f t="shared" si="8"/>
        <v/>
      </c>
    </row>
    <row r="524" spans="1:4">
      <c r="A524" s="377" t="s">
        <v>515</v>
      </c>
      <c r="B524" s="378">
        <v>475</v>
      </c>
      <c r="C524" s="381">
        <v>333</v>
      </c>
      <c r="D524" s="380">
        <f t="shared" si="8"/>
        <v>-29.8947368421053</v>
      </c>
    </row>
    <row r="525" spans="1:4">
      <c r="A525" s="377" t="s">
        <v>516</v>
      </c>
      <c r="B525" s="378">
        <v>146</v>
      </c>
      <c r="C525" s="381">
        <v>123</v>
      </c>
      <c r="D525" s="380">
        <f t="shared" si="8"/>
        <v>-15.7534246575342</v>
      </c>
    </row>
    <row r="526" spans="1:4">
      <c r="A526" s="377" t="s">
        <v>517</v>
      </c>
      <c r="B526" s="378">
        <v>0</v>
      </c>
      <c r="C526" s="381">
        <v>0</v>
      </c>
      <c r="D526" s="380" t="str">
        <f t="shared" si="8"/>
        <v/>
      </c>
    </row>
    <row r="527" spans="1:4">
      <c r="A527" s="377" t="s">
        <v>518</v>
      </c>
      <c r="B527" s="378">
        <v>0</v>
      </c>
      <c r="C527" s="381">
        <v>0</v>
      </c>
      <c r="D527" s="380" t="str">
        <f t="shared" si="8"/>
        <v/>
      </c>
    </row>
    <row r="528" spans="1:4">
      <c r="A528" s="377" t="s">
        <v>519</v>
      </c>
      <c r="B528" s="378">
        <v>91</v>
      </c>
      <c r="C528" s="381">
        <v>47</v>
      </c>
      <c r="D528" s="380">
        <f t="shared" si="8"/>
        <v>-48.3516483516483</v>
      </c>
    </row>
    <row r="529" spans="1:4">
      <c r="A529" s="377" t="s">
        <v>169</v>
      </c>
      <c r="B529" s="378">
        <v>0</v>
      </c>
      <c r="C529" s="381">
        <v>0</v>
      </c>
      <c r="D529" s="380" t="str">
        <f t="shared" si="8"/>
        <v/>
      </c>
    </row>
    <row r="530" spans="1:4">
      <c r="A530" s="377" t="s">
        <v>170</v>
      </c>
      <c r="B530" s="378">
        <v>0</v>
      </c>
      <c r="C530" s="381">
        <v>0</v>
      </c>
      <c r="D530" s="380" t="str">
        <f t="shared" si="8"/>
        <v/>
      </c>
    </row>
    <row r="531" spans="1:4">
      <c r="A531" s="377" t="s">
        <v>171</v>
      </c>
      <c r="B531" s="378">
        <v>0</v>
      </c>
      <c r="C531" s="381">
        <v>0</v>
      </c>
      <c r="D531" s="380" t="str">
        <f t="shared" si="8"/>
        <v/>
      </c>
    </row>
    <row r="532" spans="1:4">
      <c r="A532" s="377" t="s">
        <v>520</v>
      </c>
      <c r="B532" s="378">
        <v>0</v>
      </c>
      <c r="C532" s="381">
        <v>0</v>
      </c>
      <c r="D532" s="380" t="str">
        <f t="shared" si="8"/>
        <v/>
      </c>
    </row>
    <row r="533" spans="1:4">
      <c r="A533" s="377" t="s">
        <v>521</v>
      </c>
      <c r="B533" s="378">
        <v>0</v>
      </c>
      <c r="C533" s="381">
        <v>11</v>
      </c>
      <c r="D533" s="380" t="str">
        <f t="shared" si="8"/>
        <v/>
      </c>
    </row>
    <row r="534" spans="1:4">
      <c r="A534" s="377" t="s">
        <v>522</v>
      </c>
      <c r="B534" s="378">
        <v>0</v>
      </c>
      <c r="C534" s="381">
        <v>0</v>
      </c>
      <c r="D534" s="380" t="str">
        <f t="shared" si="8"/>
        <v/>
      </c>
    </row>
    <row r="535" spans="1:4">
      <c r="A535" s="377" t="s">
        <v>523</v>
      </c>
      <c r="B535" s="378">
        <v>36</v>
      </c>
      <c r="C535" s="381">
        <v>0</v>
      </c>
      <c r="D535" s="380">
        <f t="shared" si="8"/>
        <v>-100</v>
      </c>
    </row>
    <row r="536" spans="1:4">
      <c r="A536" s="377" t="s">
        <v>524</v>
      </c>
      <c r="B536" s="378">
        <v>55</v>
      </c>
      <c r="C536" s="381">
        <v>36</v>
      </c>
      <c r="D536" s="380">
        <f t="shared" si="8"/>
        <v>-34.5454545454545</v>
      </c>
    </row>
    <row r="537" spans="1:4">
      <c r="A537" s="377" t="s">
        <v>525</v>
      </c>
      <c r="B537" s="378">
        <v>0</v>
      </c>
      <c r="C537" s="379">
        <v>0</v>
      </c>
      <c r="D537" s="380" t="str">
        <f t="shared" si="8"/>
        <v/>
      </c>
    </row>
    <row r="538" spans="1:4">
      <c r="A538" s="377" t="s">
        <v>526</v>
      </c>
      <c r="B538" s="378">
        <v>0</v>
      </c>
      <c r="C538" s="381">
        <v>0</v>
      </c>
      <c r="D538" s="380" t="str">
        <f t="shared" si="8"/>
        <v/>
      </c>
    </row>
    <row r="539" spans="1:4">
      <c r="A539" s="377" t="s">
        <v>527</v>
      </c>
      <c r="B539" s="378">
        <v>0</v>
      </c>
      <c r="C539" s="381">
        <v>0</v>
      </c>
      <c r="D539" s="380" t="str">
        <f t="shared" si="8"/>
        <v/>
      </c>
    </row>
    <row r="540" spans="1:4">
      <c r="A540" s="377" t="s">
        <v>169</v>
      </c>
      <c r="B540" s="378">
        <v>0</v>
      </c>
      <c r="C540" s="381">
        <v>0</v>
      </c>
      <c r="D540" s="380" t="str">
        <f t="shared" si="8"/>
        <v/>
      </c>
    </row>
    <row r="541" spans="1:4">
      <c r="A541" s="377" t="s">
        <v>170</v>
      </c>
      <c r="B541" s="378">
        <v>0</v>
      </c>
      <c r="C541" s="381">
        <v>0</v>
      </c>
      <c r="D541" s="380" t="str">
        <f t="shared" si="8"/>
        <v/>
      </c>
    </row>
    <row r="542" spans="1:4">
      <c r="A542" s="377" t="s">
        <v>171</v>
      </c>
      <c r="B542" s="378">
        <v>0</v>
      </c>
      <c r="C542" s="381">
        <v>0</v>
      </c>
      <c r="D542" s="380" t="str">
        <f t="shared" si="8"/>
        <v/>
      </c>
    </row>
    <row r="543" spans="1:4">
      <c r="A543" s="377" t="s">
        <v>528</v>
      </c>
      <c r="B543" s="378">
        <v>0</v>
      </c>
      <c r="C543" s="381">
        <v>0</v>
      </c>
      <c r="D543" s="380" t="str">
        <f t="shared" si="8"/>
        <v/>
      </c>
    </row>
    <row r="544" spans="1:4">
      <c r="A544" s="377" t="s">
        <v>529</v>
      </c>
      <c r="B544" s="378">
        <v>0</v>
      </c>
      <c r="C544" s="381">
        <v>0</v>
      </c>
      <c r="D544" s="380" t="str">
        <f t="shared" si="8"/>
        <v/>
      </c>
    </row>
    <row r="545" spans="1:4">
      <c r="A545" s="377" t="s">
        <v>530</v>
      </c>
      <c r="B545" s="378">
        <v>0</v>
      </c>
      <c r="C545" s="379">
        <v>0</v>
      </c>
      <c r="D545" s="380" t="str">
        <f t="shared" si="8"/>
        <v/>
      </c>
    </row>
    <row r="546" spans="1:4">
      <c r="A546" s="377" t="s">
        <v>531</v>
      </c>
      <c r="B546" s="378">
        <v>0</v>
      </c>
      <c r="C546" s="381">
        <v>0</v>
      </c>
      <c r="D546" s="380" t="str">
        <f t="shared" si="8"/>
        <v/>
      </c>
    </row>
    <row r="547" spans="1:4">
      <c r="A547" s="377" t="s">
        <v>532</v>
      </c>
      <c r="B547" s="378">
        <v>0</v>
      </c>
      <c r="C547" s="381">
        <v>0</v>
      </c>
      <c r="D547" s="380" t="str">
        <f t="shared" si="8"/>
        <v/>
      </c>
    </row>
    <row r="548" spans="1:4">
      <c r="A548" s="377" t="s">
        <v>533</v>
      </c>
      <c r="B548" s="378">
        <v>623</v>
      </c>
      <c r="C548" s="381">
        <v>180</v>
      </c>
      <c r="D548" s="380">
        <f t="shared" si="8"/>
        <v>-71.107544141252</v>
      </c>
    </row>
    <row r="549" spans="1:4">
      <c r="A549" s="377" t="s">
        <v>169</v>
      </c>
      <c r="B549" s="378">
        <v>0</v>
      </c>
      <c r="C549" s="381">
        <v>0</v>
      </c>
      <c r="D549" s="380" t="str">
        <f t="shared" si="8"/>
        <v/>
      </c>
    </row>
    <row r="550" spans="1:4">
      <c r="A550" s="377" t="s">
        <v>170</v>
      </c>
      <c r="B550" s="378">
        <v>0</v>
      </c>
      <c r="C550" s="381">
        <v>0</v>
      </c>
      <c r="D550" s="380" t="str">
        <f t="shared" si="8"/>
        <v/>
      </c>
    </row>
    <row r="551" spans="1:4">
      <c r="A551" s="377" t="s">
        <v>171</v>
      </c>
      <c r="B551" s="378">
        <v>0</v>
      </c>
      <c r="C551" s="381">
        <v>0</v>
      </c>
      <c r="D551" s="380" t="str">
        <f t="shared" si="8"/>
        <v/>
      </c>
    </row>
    <row r="552" spans="1:4">
      <c r="A552" s="377" t="s">
        <v>534</v>
      </c>
      <c r="B552" s="378">
        <v>0</v>
      </c>
      <c r="C552" s="381">
        <v>9</v>
      </c>
      <c r="D552" s="380" t="str">
        <f t="shared" si="8"/>
        <v/>
      </c>
    </row>
    <row r="553" spans="1:4">
      <c r="A553" s="377" t="s">
        <v>535</v>
      </c>
      <c r="B553" s="378">
        <v>0</v>
      </c>
      <c r="C553" s="381">
        <v>0</v>
      </c>
      <c r="D553" s="380" t="str">
        <f t="shared" si="8"/>
        <v/>
      </c>
    </row>
    <row r="554" spans="1:4">
      <c r="A554" s="377" t="s">
        <v>536</v>
      </c>
      <c r="B554" s="378">
        <v>146</v>
      </c>
      <c r="C554" s="381">
        <v>164</v>
      </c>
      <c r="D554" s="380">
        <f t="shared" si="8"/>
        <v>12.3287671232877</v>
      </c>
    </row>
    <row r="555" spans="1:4">
      <c r="A555" s="377" t="s">
        <v>537</v>
      </c>
      <c r="B555" s="378">
        <v>477</v>
      </c>
      <c r="C555" s="381">
        <v>7</v>
      </c>
      <c r="D555" s="380">
        <f t="shared" si="8"/>
        <v>-98.5324947589098</v>
      </c>
    </row>
    <row r="556" spans="1:4">
      <c r="A556" s="377" t="s">
        <v>538</v>
      </c>
      <c r="B556" s="378">
        <v>916</v>
      </c>
      <c r="C556" s="379">
        <v>836</v>
      </c>
      <c r="D556" s="380">
        <f t="shared" si="8"/>
        <v>-8.73362445414847</v>
      </c>
    </row>
    <row r="557" spans="1:4">
      <c r="A557" s="377" t="s">
        <v>539</v>
      </c>
      <c r="B557" s="378">
        <v>0</v>
      </c>
      <c r="C557" s="381">
        <v>0</v>
      </c>
      <c r="D557" s="380" t="str">
        <f t="shared" si="8"/>
        <v/>
      </c>
    </row>
    <row r="558" spans="1:4">
      <c r="A558" s="377" t="s">
        <v>540</v>
      </c>
      <c r="B558" s="378">
        <v>0</v>
      </c>
      <c r="C558" s="381">
        <v>0</v>
      </c>
      <c r="D558" s="380" t="str">
        <f t="shared" si="8"/>
        <v/>
      </c>
    </row>
    <row r="559" spans="1:4">
      <c r="A559" s="377" t="s">
        <v>541</v>
      </c>
      <c r="B559" s="378">
        <v>916</v>
      </c>
      <c r="C559" s="381">
        <v>836</v>
      </c>
      <c r="D559" s="380">
        <f t="shared" si="8"/>
        <v>-8.73362445414847</v>
      </c>
    </row>
    <row r="560" spans="1:4">
      <c r="A560" s="377" t="s">
        <v>542</v>
      </c>
      <c r="B560" s="378">
        <v>59081</v>
      </c>
      <c r="C560" s="381">
        <v>65435</v>
      </c>
      <c r="D560" s="380">
        <f t="shared" si="8"/>
        <v>10.7547265618388</v>
      </c>
    </row>
    <row r="561" spans="1:4">
      <c r="A561" s="377" t="s">
        <v>543</v>
      </c>
      <c r="B561" s="378">
        <v>1894</v>
      </c>
      <c r="C561" s="381">
        <v>2139</v>
      </c>
      <c r="D561" s="380">
        <f t="shared" si="8"/>
        <v>12.935586061246</v>
      </c>
    </row>
    <row r="562" spans="1:4">
      <c r="A562" s="377" t="s">
        <v>169</v>
      </c>
      <c r="B562" s="378">
        <v>1542</v>
      </c>
      <c r="C562" s="381">
        <v>1500</v>
      </c>
      <c r="D562" s="380">
        <f t="shared" si="8"/>
        <v>-2.72373540856031</v>
      </c>
    </row>
    <row r="563" spans="1:4">
      <c r="A563" s="377" t="s">
        <v>170</v>
      </c>
      <c r="B563" s="378">
        <v>68</v>
      </c>
      <c r="C563" s="381">
        <v>224</v>
      </c>
      <c r="D563" s="380">
        <f t="shared" si="8"/>
        <v>229.411764705882</v>
      </c>
    </row>
    <row r="564" spans="1:4">
      <c r="A564" s="377" t="s">
        <v>171</v>
      </c>
      <c r="B564" s="378">
        <v>0</v>
      </c>
      <c r="C564" s="381">
        <v>0</v>
      </c>
      <c r="D564" s="380" t="str">
        <f t="shared" si="8"/>
        <v/>
      </c>
    </row>
    <row r="565" spans="1:4">
      <c r="A565" s="377" t="s">
        <v>544</v>
      </c>
      <c r="B565" s="378">
        <v>0</v>
      </c>
      <c r="C565" s="379">
        <v>0</v>
      </c>
      <c r="D565" s="380" t="str">
        <f t="shared" si="8"/>
        <v/>
      </c>
    </row>
    <row r="566" spans="1:4">
      <c r="A566" s="377" t="s">
        <v>545</v>
      </c>
      <c r="B566" s="378">
        <v>15</v>
      </c>
      <c r="C566" s="381">
        <v>14</v>
      </c>
      <c r="D566" s="380">
        <f t="shared" si="8"/>
        <v>-6.66666666666667</v>
      </c>
    </row>
    <row r="567" spans="1:4">
      <c r="A567" s="377" t="s">
        <v>546</v>
      </c>
      <c r="B567" s="378">
        <v>0</v>
      </c>
      <c r="C567" s="381">
        <v>0</v>
      </c>
      <c r="D567" s="380" t="str">
        <f t="shared" si="8"/>
        <v/>
      </c>
    </row>
    <row r="568" spans="1:4">
      <c r="A568" s="377" t="s">
        <v>547</v>
      </c>
      <c r="B568" s="378">
        <v>0</v>
      </c>
      <c r="C568" s="381">
        <v>3</v>
      </c>
      <c r="D568" s="380" t="str">
        <f t="shared" si="8"/>
        <v/>
      </c>
    </row>
    <row r="569" spans="1:4">
      <c r="A569" s="377" t="s">
        <v>210</v>
      </c>
      <c r="B569" s="378">
        <v>0</v>
      </c>
      <c r="C569" s="381">
        <v>5</v>
      </c>
      <c r="D569" s="380" t="str">
        <f t="shared" si="8"/>
        <v/>
      </c>
    </row>
    <row r="570" spans="1:4">
      <c r="A570" s="377" t="s">
        <v>548</v>
      </c>
      <c r="B570" s="378">
        <v>189</v>
      </c>
      <c r="C570" s="381">
        <v>309</v>
      </c>
      <c r="D570" s="380">
        <f t="shared" si="8"/>
        <v>63.4920634920635</v>
      </c>
    </row>
    <row r="571" spans="1:4">
      <c r="A571" s="377" t="s">
        <v>549</v>
      </c>
      <c r="B571" s="378">
        <v>0</v>
      </c>
      <c r="C571" s="381">
        <v>0</v>
      </c>
      <c r="D571" s="380" t="str">
        <f t="shared" si="8"/>
        <v/>
      </c>
    </row>
    <row r="572" spans="1:4">
      <c r="A572" s="377" t="s">
        <v>550</v>
      </c>
      <c r="B572" s="378">
        <v>0</v>
      </c>
      <c r="C572" s="381">
        <v>0</v>
      </c>
      <c r="D572" s="380" t="str">
        <f t="shared" si="8"/>
        <v/>
      </c>
    </row>
    <row r="573" spans="1:4">
      <c r="A573" s="377" t="s">
        <v>551</v>
      </c>
      <c r="B573" s="378">
        <v>9</v>
      </c>
      <c r="C573" s="379">
        <v>10</v>
      </c>
      <c r="D573" s="380">
        <f t="shared" si="8"/>
        <v>11.1111111111111</v>
      </c>
    </row>
    <row r="574" spans="1:4">
      <c r="A574" s="377" t="s">
        <v>552</v>
      </c>
      <c r="B574" s="378">
        <v>0</v>
      </c>
      <c r="C574" s="381">
        <v>0</v>
      </c>
      <c r="D574" s="380" t="str">
        <f t="shared" si="8"/>
        <v/>
      </c>
    </row>
    <row r="575" spans="1:4">
      <c r="A575" s="377" t="s">
        <v>553</v>
      </c>
      <c r="B575" s="378">
        <v>0</v>
      </c>
      <c r="C575" s="381">
        <v>0</v>
      </c>
      <c r="D575" s="380" t="str">
        <f t="shared" si="8"/>
        <v/>
      </c>
    </row>
    <row r="576" spans="1:4">
      <c r="A576" s="377" t="s">
        <v>554</v>
      </c>
      <c r="B576" s="378">
        <v>0</v>
      </c>
      <c r="C576" s="381">
        <v>0</v>
      </c>
      <c r="D576" s="380" t="str">
        <f t="shared" si="8"/>
        <v/>
      </c>
    </row>
    <row r="577" spans="1:4">
      <c r="A577" s="377" t="s">
        <v>555</v>
      </c>
      <c r="B577" s="378">
        <v>0</v>
      </c>
      <c r="C577" s="379">
        <v>0</v>
      </c>
      <c r="D577" s="380" t="str">
        <f t="shared" si="8"/>
        <v/>
      </c>
    </row>
    <row r="578" spans="1:4">
      <c r="A578" s="377" t="s">
        <v>178</v>
      </c>
      <c r="B578" s="378">
        <v>55</v>
      </c>
      <c r="C578" s="379">
        <v>58</v>
      </c>
      <c r="D578" s="380">
        <f t="shared" si="8"/>
        <v>5.45454545454545</v>
      </c>
    </row>
    <row r="579" ht="27" spans="1:4">
      <c r="A579" s="377" t="s">
        <v>556</v>
      </c>
      <c r="B579" s="378">
        <v>16</v>
      </c>
      <c r="C579" s="381">
        <v>16</v>
      </c>
      <c r="D579" s="380">
        <f t="shared" si="8"/>
        <v>0</v>
      </c>
    </row>
    <row r="580" spans="1:4">
      <c r="A580" s="377" t="s">
        <v>557</v>
      </c>
      <c r="B580" s="378">
        <v>1121</v>
      </c>
      <c r="C580" s="381">
        <v>911</v>
      </c>
      <c r="D580" s="380">
        <f t="shared" ref="D580:D643" si="9">IFERROR((C580/B580-1)*100,"")</f>
        <v>-18.7332738626227</v>
      </c>
    </row>
    <row r="581" spans="1:4">
      <c r="A581" s="377" t="s">
        <v>169</v>
      </c>
      <c r="B581" s="378">
        <v>353</v>
      </c>
      <c r="C581" s="381">
        <v>423</v>
      </c>
      <c r="D581" s="380">
        <f t="shared" si="9"/>
        <v>19.8300283286119</v>
      </c>
    </row>
    <row r="582" spans="1:4">
      <c r="A582" s="377" t="s">
        <v>170</v>
      </c>
      <c r="B582" s="378">
        <v>42</v>
      </c>
      <c r="C582" s="381">
        <v>26</v>
      </c>
      <c r="D582" s="380">
        <f t="shared" si="9"/>
        <v>-38.0952380952381</v>
      </c>
    </row>
    <row r="583" spans="1:4">
      <c r="A583" s="377" t="s">
        <v>171</v>
      </c>
      <c r="B583" s="378">
        <v>0</v>
      </c>
      <c r="C583" s="381">
        <v>0</v>
      </c>
      <c r="D583" s="380" t="str">
        <f t="shared" si="9"/>
        <v/>
      </c>
    </row>
    <row r="584" spans="1:4">
      <c r="A584" s="377" t="s">
        <v>558</v>
      </c>
      <c r="B584" s="378">
        <v>18</v>
      </c>
      <c r="C584" s="381">
        <v>20</v>
      </c>
      <c r="D584" s="380">
        <f t="shared" si="9"/>
        <v>11.1111111111111</v>
      </c>
    </row>
    <row r="585" spans="1:4">
      <c r="A585" s="377" t="s">
        <v>559</v>
      </c>
      <c r="B585" s="378">
        <v>0</v>
      </c>
      <c r="C585" s="381">
        <v>12</v>
      </c>
      <c r="D585" s="380" t="str">
        <f t="shared" si="9"/>
        <v/>
      </c>
    </row>
    <row r="586" spans="1:4">
      <c r="A586" s="377" t="s">
        <v>560</v>
      </c>
      <c r="B586" s="378">
        <v>322</v>
      </c>
      <c r="C586" s="381">
        <v>42</v>
      </c>
      <c r="D586" s="380">
        <f t="shared" si="9"/>
        <v>-86.9565217391304</v>
      </c>
    </row>
    <row r="587" spans="1:4">
      <c r="A587" s="377" t="s">
        <v>561</v>
      </c>
      <c r="B587" s="378">
        <v>386</v>
      </c>
      <c r="C587" s="381">
        <v>388</v>
      </c>
      <c r="D587" s="380">
        <f t="shared" si="9"/>
        <v>0.518134715025909</v>
      </c>
    </row>
    <row r="588" spans="1:4">
      <c r="A588" s="377" t="s">
        <v>562</v>
      </c>
      <c r="B588" s="378">
        <v>0</v>
      </c>
      <c r="C588" s="381">
        <v>0</v>
      </c>
      <c r="D588" s="380" t="str">
        <f t="shared" si="9"/>
        <v/>
      </c>
    </row>
    <row r="589" spans="1:4">
      <c r="A589" s="377" t="s">
        <v>563</v>
      </c>
      <c r="B589" s="378">
        <v>0</v>
      </c>
      <c r="C589" s="381">
        <v>0</v>
      </c>
      <c r="D589" s="380" t="str">
        <f t="shared" si="9"/>
        <v/>
      </c>
    </row>
    <row r="590" spans="1:4">
      <c r="A590" s="377" t="s">
        <v>564</v>
      </c>
      <c r="B590" s="378">
        <v>27265</v>
      </c>
      <c r="C590" s="381">
        <v>31970</v>
      </c>
      <c r="D590" s="380">
        <f t="shared" si="9"/>
        <v>17.2565560242069</v>
      </c>
    </row>
    <row r="591" spans="1:4">
      <c r="A591" s="377" t="s">
        <v>565</v>
      </c>
      <c r="B591" s="378">
        <v>6164</v>
      </c>
      <c r="C591" s="381">
        <v>3156</v>
      </c>
      <c r="D591" s="380">
        <f t="shared" si="9"/>
        <v>-48.7994808565866</v>
      </c>
    </row>
    <row r="592" spans="1:4">
      <c r="A592" s="377" t="s">
        <v>566</v>
      </c>
      <c r="B592" s="378">
        <v>5191</v>
      </c>
      <c r="C592" s="381">
        <v>8552</v>
      </c>
      <c r="D592" s="380">
        <f t="shared" si="9"/>
        <v>64.7466769408592</v>
      </c>
    </row>
    <row r="593" spans="1:4">
      <c r="A593" s="377" t="s">
        <v>567</v>
      </c>
      <c r="B593" s="378">
        <v>0</v>
      </c>
      <c r="C593" s="381">
        <v>0</v>
      </c>
      <c r="D593" s="380" t="str">
        <f t="shared" si="9"/>
        <v/>
      </c>
    </row>
    <row r="594" ht="27" spans="1:4">
      <c r="A594" s="377" t="s">
        <v>568</v>
      </c>
      <c r="B594" s="378">
        <v>11307</v>
      </c>
      <c r="C594" s="381">
        <v>15138</v>
      </c>
      <c r="D594" s="380">
        <f t="shared" si="9"/>
        <v>33.8816662244627</v>
      </c>
    </row>
    <row r="595" spans="1:4">
      <c r="A595" s="377" t="s">
        <v>569</v>
      </c>
      <c r="B595" s="378">
        <v>2338</v>
      </c>
      <c r="C595" s="381">
        <v>2863</v>
      </c>
      <c r="D595" s="380">
        <f t="shared" si="9"/>
        <v>22.4550898203593</v>
      </c>
    </row>
    <row r="596" ht="27" spans="1:4">
      <c r="A596" s="377" t="s">
        <v>570</v>
      </c>
      <c r="B596" s="378">
        <v>2261</v>
      </c>
      <c r="C596" s="381">
        <v>2261</v>
      </c>
      <c r="D596" s="380">
        <f t="shared" si="9"/>
        <v>0</v>
      </c>
    </row>
    <row r="597" spans="1:4">
      <c r="A597" s="377" t="s">
        <v>571</v>
      </c>
      <c r="B597" s="378">
        <v>0</v>
      </c>
      <c r="C597" s="379">
        <v>0</v>
      </c>
      <c r="D597" s="380" t="str">
        <f t="shared" si="9"/>
        <v/>
      </c>
    </row>
    <row r="598" spans="1:4">
      <c r="A598" s="377" t="s">
        <v>572</v>
      </c>
      <c r="B598" s="378">
        <v>4</v>
      </c>
      <c r="C598" s="381">
        <v>0</v>
      </c>
      <c r="D598" s="380">
        <f t="shared" si="9"/>
        <v>-100</v>
      </c>
    </row>
    <row r="599" spans="1:4">
      <c r="A599" s="377" t="s">
        <v>573</v>
      </c>
      <c r="B599" s="378">
        <v>0</v>
      </c>
      <c r="C599" s="381">
        <v>0</v>
      </c>
      <c r="D599" s="380" t="str">
        <f t="shared" si="9"/>
        <v/>
      </c>
    </row>
    <row r="600" spans="1:4">
      <c r="A600" s="377" t="s">
        <v>574</v>
      </c>
      <c r="B600" s="378">
        <v>0</v>
      </c>
      <c r="C600" s="381">
        <v>0</v>
      </c>
      <c r="D600" s="380" t="str">
        <f t="shared" si="9"/>
        <v/>
      </c>
    </row>
    <row r="601" spans="1:4">
      <c r="A601" s="377" t="s">
        <v>575</v>
      </c>
      <c r="B601" s="378">
        <v>0</v>
      </c>
      <c r="C601" s="381">
        <v>0</v>
      </c>
      <c r="D601" s="380" t="str">
        <f t="shared" si="9"/>
        <v/>
      </c>
    </row>
    <row r="602" spans="1:4">
      <c r="A602" s="377" t="s">
        <v>576</v>
      </c>
      <c r="B602" s="378">
        <v>0</v>
      </c>
      <c r="C602" s="381">
        <v>0</v>
      </c>
      <c r="D602" s="380" t="str">
        <f t="shared" si="9"/>
        <v/>
      </c>
    </row>
    <row r="603" spans="1:4">
      <c r="A603" s="377" t="s">
        <v>577</v>
      </c>
      <c r="B603" s="378">
        <v>1787</v>
      </c>
      <c r="C603" s="381">
        <v>1660</v>
      </c>
      <c r="D603" s="380">
        <f t="shared" si="9"/>
        <v>-7.10688304420817</v>
      </c>
    </row>
    <row r="604" spans="1:4">
      <c r="A604" s="377" t="s">
        <v>578</v>
      </c>
      <c r="B604" s="378">
        <v>0</v>
      </c>
      <c r="C604" s="381">
        <v>0</v>
      </c>
      <c r="D604" s="380" t="str">
        <f t="shared" si="9"/>
        <v/>
      </c>
    </row>
    <row r="605" spans="1:4">
      <c r="A605" s="377" t="s">
        <v>579</v>
      </c>
      <c r="B605" s="378">
        <v>99</v>
      </c>
      <c r="C605" s="379">
        <v>9</v>
      </c>
      <c r="D605" s="380">
        <f t="shared" si="9"/>
        <v>-90.9090909090909</v>
      </c>
    </row>
    <row r="606" spans="1:4">
      <c r="A606" s="377" t="s">
        <v>580</v>
      </c>
      <c r="B606" s="378">
        <v>0</v>
      </c>
      <c r="C606" s="381">
        <v>0</v>
      </c>
      <c r="D606" s="380" t="str">
        <f t="shared" si="9"/>
        <v/>
      </c>
    </row>
    <row r="607" spans="1:4">
      <c r="A607" s="377" t="s">
        <v>581</v>
      </c>
      <c r="B607" s="378">
        <v>0</v>
      </c>
      <c r="C607" s="145">
        <v>104</v>
      </c>
      <c r="D607" s="380" t="str">
        <f t="shared" si="9"/>
        <v/>
      </c>
    </row>
    <row r="608" spans="1:4">
      <c r="A608" s="377" t="s">
        <v>582</v>
      </c>
      <c r="B608" s="378">
        <v>0</v>
      </c>
      <c r="C608" s="379">
        <v>0</v>
      </c>
      <c r="D608" s="380" t="str">
        <f t="shared" si="9"/>
        <v/>
      </c>
    </row>
    <row r="609" spans="1:4">
      <c r="A609" s="377" t="s">
        <v>583</v>
      </c>
      <c r="B609" s="378">
        <v>281</v>
      </c>
      <c r="C609" s="381">
        <v>624</v>
      </c>
      <c r="D609" s="380">
        <f t="shared" si="9"/>
        <v>122.064056939502</v>
      </c>
    </row>
    <row r="610" spans="1:4">
      <c r="A610" s="377" t="s">
        <v>584</v>
      </c>
      <c r="B610" s="378">
        <v>0</v>
      </c>
      <c r="C610" s="381">
        <v>0</v>
      </c>
      <c r="D610" s="380" t="str">
        <f t="shared" si="9"/>
        <v/>
      </c>
    </row>
    <row r="611" spans="1:4">
      <c r="A611" s="377" t="s">
        <v>585</v>
      </c>
      <c r="B611" s="378">
        <v>74</v>
      </c>
      <c r="C611" s="381">
        <v>0</v>
      </c>
      <c r="D611" s="380">
        <f t="shared" si="9"/>
        <v>-100</v>
      </c>
    </row>
    <row r="612" spans="1:4">
      <c r="A612" s="377" t="s">
        <v>586</v>
      </c>
      <c r="B612" s="378">
        <v>1333</v>
      </c>
      <c r="C612" s="381">
        <v>923</v>
      </c>
      <c r="D612" s="380">
        <f t="shared" si="9"/>
        <v>-30.7576894223556</v>
      </c>
    </row>
    <row r="613" spans="1:4">
      <c r="A613" s="377" t="s">
        <v>587</v>
      </c>
      <c r="B613" s="378">
        <v>5819</v>
      </c>
      <c r="C613" s="381">
        <v>6287</v>
      </c>
      <c r="D613" s="380">
        <f t="shared" si="9"/>
        <v>8.04261900670218</v>
      </c>
    </row>
    <row r="614" spans="1:4">
      <c r="A614" s="377" t="s">
        <v>588</v>
      </c>
      <c r="B614" s="378">
        <v>1356</v>
      </c>
      <c r="C614" s="381">
        <v>1510</v>
      </c>
      <c r="D614" s="380">
        <f t="shared" si="9"/>
        <v>11.3569321533923</v>
      </c>
    </row>
    <row r="615" spans="1:4">
      <c r="A615" s="377" t="s">
        <v>589</v>
      </c>
      <c r="B615" s="378">
        <v>516</v>
      </c>
      <c r="C615" s="381">
        <v>521</v>
      </c>
      <c r="D615" s="380">
        <f t="shared" si="9"/>
        <v>0.968992248062017</v>
      </c>
    </row>
    <row r="616" spans="1:4">
      <c r="A616" s="377" t="s">
        <v>590</v>
      </c>
      <c r="B616" s="378">
        <v>1295</v>
      </c>
      <c r="C616" s="381">
        <v>1280</v>
      </c>
      <c r="D616" s="380">
        <f t="shared" si="9"/>
        <v>-1.15830115830116</v>
      </c>
    </row>
    <row r="617" spans="1:4">
      <c r="A617" s="377" t="s">
        <v>591</v>
      </c>
      <c r="B617" s="378">
        <v>1258</v>
      </c>
      <c r="C617" s="379">
        <v>1801</v>
      </c>
      <c r="D617" s="380">
        <f t="shared" si="9"/>
        <v>43.1637519872814</v>
      </c>
    </row>
    <row r="618" spans="1:4">
      <c r="A618" s="377" t="s">
        <v>592</v>
      </c>
      <c r="B618" s="378">
        <v>170</v>
      </c>
      <c r="C618" s="381">
        <v>170</v>
      </c>
      <c r="D618" s="380">
        <f t="shared" si="9"/>
        <v>0</v>
      </c>
    </row>
    <row r="619" spans="1:4">
      <c r="A619" s="377" t="s">
        <v>593</v>
      </c>
      <c r="B619" s="378">
        <v>0</v>
      </c>
      <c r="C619" s="381">
        <v>0</v>
      </c>
      <c r="D619" s="380" t="str">
        <f t="shared" si="9"/>
        <v/>
      </c>
    </row>
    <row r="620" spans="1:4">
      <c r="A620" s="377" t="s">
        <v>594</v>
      </c>
      <c r="B620" s="378">
        <v>77</v>
      </c>
      <c r="C620" s="381">
        <v>44</v>
      </c>
      <c r="D620" s="380">
        <f t="shared" si="9"/>
        <v>-42.8571428571429</v>
      </c>
    </row>
    <row r="621" spans="1:4">
      <c r="A621" s="377" t="s">
        <v>595</v>
      </c>
      <c r="B621" s="378">
        <v>1147</v>
      </c>
      <c r="C621" s="379">
        <v>961</v>
      </c>
      <c r="D621" s="380">
        <f t="shared" si="9"/>
        <v>-16.2162162162162</v>
      </c>
    </row>
    <row r="622" spans="1:4">
      <c r="A622" s="377" t="s">
        <v>596</v>
      </c>
      <c r="B622" s="378">
        <v>1019</v>
      </c>
      <c r="C622" s="381">
        <v>1895</v>
      </c>
      <c r="D622" s="380">
        <f t="shared" si="9"/>
        <v>85.9666339548577</v>
      </c>
    </row>
    <row r="623" spans="1:4">
      <c r="A623" s="377" t="s">
        <v>597</v>
      </c>
      <c r="B623" s="378">
        <v>526</v>
      </c>
      <c r="C623" s="381">
        <v>484</v>
      </c>
      <c r="D623" s="380">
        <f t="shared" si="9"/>
        <v>-7.98479087452472</v>
      </c>
    </row>
    <row r="624" spans="1:4">
      <c r="A624" s="377" t="s">
        <v>598</v>
      </c>
      <c r="B624" s="378">
        <v>321</v>
      </c>
      <c r="C624" s="381">
        <v>473</v>
      </c>
      <c r="D624" s="380">
        <f t="shared" si="9"/>
        <v>47.3520249221184</v>
      </c>
    </row>
    <row r="625" spans="1:4">
      <c r="A625" s="377" t="s">
        <v>599</v>
      </c>
      <c r="B625" s="378">
        <v>19</v>
      </c>
      <c r="C625" s="381">
        <v>50</v>
      </c>
      <c r="D625" s="380">
        <f t="shared" si="9"/>
        <v>163.157894736842</v>
      </c>
    </row>
    <row r="626" spans="1:4">
      <c r="A626" s="377" t="s">
        <v>600</v>
      </c>
      <c r="B626" s="378">
        <v>22</v>
      </c>
      <c r="C626" s="381">
        <v>138</v>
      </c>
      <c r="D626" s="380">
        <f t="shared" si="9"/>
        <v>527.272727272727</v>
      </c>
    </row>
    <row r="627" spans="1:4">
      <c r="A627" s="377" t="s">
        <v>601</v>
      </c>
      <c r="B627" s="378">
        <v>125</v>
      </c>
      <c r="C627" s="381">
        <v>670</v>
      </c>
      <c r="D627" s="380">
        <f t="shared" si="9"/>
        <v>436</v>
      </c>
    </row>
    <row r="628" spans="1:4">
      <c r="A628" s="377" t="s">
        <v>602</v>
      </c>
      <c r="B628" s="378">
        <v>6</v>
      </c>
      <c r="C628" s="381">
        <v>80</v>
      </c>
      <c r="D628" s="380">
        <f t="shared" si="9"/>
        <v>1233.33333333333</v>
      </c>
    </row>
    <row r="629" spans="1:4">
      <c r="A629" s="377" t="s">
        <v>603</v>
      </c>
      <c r="B629" s="378">
        <v>6700</v>
      </c>
      <c r="C629" s="381">
        <v>8303</v>
      </c>
      <c r="D629" s="380">
        <f t="shared" si="9"/>
        <v>23.9253731343284</v>
      </c>
    </row>
    <row r="630" spans="1:4">
      <c r="A630" s="377" t="s">
        <v>604</v>
      </c>
      <c r="B630" s="378">
        <v>73</v>
      </c>
      <c r="C630" s="381">
        <v>109</v>
      </c>
      <c r="D630" s="380">
        <f t="shared" si="9"/>
        <v>49.3150684931507</v>
      </c>
    </row>
    <row r="631" spans="1:4">
      <c r="A631" s="377" t="s">
        <v>605</v>
      </c>
      <c r="B631" s="378">
        <v>3978</v>
      </c>
      <c r="C631" s="379">
        <v>4060</v>
      </c>
      <c r="D631" s="380">
        <f t="shared" si="9"/>
        <v>2.061337355455</v>
      </c>
    </row>
    <row r="632" spans="1:4">
      <c r="A632" s="377" t="s">
        <v>606</v>
      </c>
      <c r="B632" s="378">
        <v>0</v>
      </c>
      <c r="C632" s="381">
        <v>0</v>
      </c>
      <c r="D632" s="380" t="str">
        <f t="shared" si="9"/>
        <v/>
      </c>
    </row>
    <row r="633" spans="1:4">
      <c r="A633" s="377" t="s">
        <v>607</v>
      </c>
      <c r="B633" s="378">
        <v>579</v>
      </c>
      <c r="C633" s="381">
        <v>1245</v>
      </c>
      <c r="D633" s="380">
        <f t="shared" si="9"/>
        <v>115.025906735751</v>
      </c>
    </row>
    <row r="634" spans="1:4">
      <c r="A634" s="377" t="s">
        <v>608</v>
      </c>
      <c r="B634" s="378">
        <v>0</v>
      </c>
      <c r="C634" s="381">
        <v>0</v>
      </c>
      <c r="D634" s="380" t="str">
        <f t="shared" si="9"/>
        <v/>
      </c>
    </row>
    <row r="635" spans="1:4">
      <c r="A635" s="377" t="s">
        <v>609</v>
      </c>
      <c r="B635" s="378">
        <v>1748</v>
      </c>
      <c r="C635" s="381">
        <v>2573</v>
      </c>
      <c r="D635" s="380">
        <f t="shared" si="9"/>
        <v>47.1967963386728</v>
      </c>
    </row>
    <row r="636" spans="1:4">
      <c r="A636" s="377" t="s">
        <v>610</v>
      </c>
      <c r="B636" s="378">
        <v>322</v>
      </c>
      <c r="C636" s="381">
        <v>316</v>
      </c>
      <c r="D636" s="380">
        <f t="shared" si="9"/>
        <v>-1.86335403726708</v>
      </c>
    </row>
    <row r="637" spans="1:4">
      <c r="A637" s="377" t="s">
        <v>611</v>
      </c>
      <c r="B637" s="378">
        <v>1533</v>
      </c>
      <c r="C637" s="381">
        <v>1487</v>
      </c>
      <c r="D637" s="380">
        <f t="shared" si="9"/>
        <v>-3.00065231572081</v>
      </c>
    </row>
    <row r="638" spans="1:4">
      <c r="A638" s="377" t="s">
        <v>169</v>
      </c>
      <c r="B638" s="378">
        <v>189</v>
      </c>
      <c r="C638" s="381">
        <v>208</v>
      </c>
      <c r="D638" s="380">
        <f t="shared" si="9"/>
        <v>10.05291005291</v>
      </c>
    </row>
    <row r="639" spans="1:4">
      <c r="A639" s="377" t="s">
        <v>170</v>
      </c>
      <c r="B639" s="378">
        <v>77</v>
      </c>
      <c r="C639" s="381">
        <v>30</v>
      </c>
      <c r="D639" s="380">
        <f t="shared" si="9"/>
        <v>-61.038961038961</v>
      </c>
    </row>
    <row r="640" spans="1:4">
      <c r="A640" s="377" t="s">
        <v>171</v>
      </c>
      <c r="B640" s="378">
        <v>0</v>
      </c>
      <c r="C640" s="379">
        <v>0</v>
      </c>
      <c r="D640" s="380" t="str">
        <f t="shared" si="9"/>
        <v/>
      </c>
    </row>
    <row r="641" spans="1:4">
      <c r="A641" s="377" t="s">
        <v>612</v>
      </c>
      <c r="B641" s="378">
        <v>81</v>
      </c>
      <c r="C641" s="381">
        <v>187</v>
      </c>
      <c r="D641" s="380">
        <f t="shared" si="9"/>
        <v>130.864197530864</v>
      </c>
    </row>
    <row r="642" spans="1:4">
      <c r="A642" s="377" t="s">
        <v>613</v>
      </c>
      <c r="B642" s="378">
        <v>194</v>
      </c>
      <c r="C642" s="381">
        <v>54</v>
      </c>
      <c r="D642" s="380">
        <f t="shared" si="9"/>
        <v>-72.1649484536082</v>
      </c>
    </row>
    <row r="643" spans="1:4">
      <c r="A643" s="377" t="s">
        <v>614</v>
      </c>
      <c r="B643" s="378">
        <v>0</v>
      </c>
      <c r="C643" s="381">
        <v>0</v>
      </c>
      <c r="D643" s="380" t="str">
        <f t="shared" si="9"/>
        <v/>
      </c>
    </row>
    <row r="644" spans="1:4">
      <c r="A644" s="377" t="s">
        <v>615</v>
      </c>
      <c r="B644" s="378">
        <v>427</v>
      </c>
      <c r="C644" s="381">
        <v>497</v>
      </c>
      <c r="D644" s="380">
        <f t="shared" ref="D644:D707" si="10">IFERROR((C644/B644-1)*100,"")</f>
        <v>16.3934426229508</v>
      </c>
    </row>
    <row r="645" spans="1:4">
      <c r="A645" s="377" t="s">
        <v>616</v>
      </c>
      <c r="B645" s="378">
        <v>565</v>
      </c>
      <c r="C645" s="381">
        <v>511</v>
      </c>
      <c r="D645" s="380">
        <f t="shared" si="10"/>
        <v>-9.5575221238938</v>
      </c>
    </row>
    <row r="646" spans="1:4">
      <c r="A646" s="377" t="s">
        <v>617</v>
      </c>
      <c r="B646" s="378">
        <v>116</v>
      </c>
      <c r="C646" s="381">
        <v>103</v>
      </c>
      <c r="D646" s="380">
        <f t="shared" si="10"/>
        <v>-11.2068965517241</v>
      </c>
    </row>
    <row r="647" spans="1:4">
      <c r="A647" s="377" t="s">
        <v>169</v>
      </c>
      <c r="B647" s="378">
        <v>0</v>
      </c>
      <c r="C647" s="379">
        <v>0</v>
      </c>
      <c r="D647" s="380" t="str">
        <f t="shared" si="10"/>
        <v/>
      </c>
    </row>
    <row r="648" spans="1:4">
      <c r="A648" s="377" t="s">
        <v>170</v>
      </c>
      <c r="B648" s="378">
        <v>0</v>
      </c>
      <c r="C648" s="381">
        <v>0</v>
      </c>
      <c r="D648" s="380" t="str">
        <f t="shared" si="10"/>
        <v/>
      </c>
    </row>
    <row r="649" spans="1:4">
      <c r="A649" s="377" t="s">
        <v>171</v>
      </c>
      <c r="B649" s="378">
        <v>0</v>
      </c>
      <c r="C649" s="381">
        <v>0</v>
      </c>
      <c r="D649" s="380" t="str">
        <f t="shared" si="10"/>
        <v/>
      </c>
    </row>
    <row r="650" spans="1:4">
      <c r="A650" s="377" t="s">
        <v>178</v>
      </c>
      <c r="B650" s="378">
        <v>0</v>
      </c>
      <c r="C650" s="381">
        <v>0</v>
      </c>
      <c r="D650" s="380" t="str">
        <f t="shared" si="10"/>
        <v/>
      </c>
    </row>
    <row r="651" spans="1:4">
      <c r="A651" s="377" t="s">
        <v>618</v>
      </c>
      <c r="B651" s="378">
        <v>116</v>
      </c>
      <c r="C651" s="381">
        <v>103</v>
      </c>
      <c r="D651" s="380">
        <f t="shared" si="10"/>
        <v>-11.2068965517241</v>
      </c>
    </row>
    <row r="652" spans="1:4">
      <c r="A652" s="377" t="s">
        <v>619</v>
      </c>
      <c r="B652" s="378">
        <v>1890</v>
      </c>
      <c r="C652" s="381">
        <v>2360</v>
      </c>
      <c r="D652" s="380">
        <f t="shared" si="10"/>
        <v>24.8677248677249</v>
      </c>
    </row>
    <row r="653" spans="1:4">
      <c r="A653" s="377" t="s">
        <v>620</v>
      </c>
      <c r="B653" s="378">
        <v>1335</v>
      </c>
      <c r="C653" s="381">
        <v>1650</v>
      </c>
      <c r="D653" s="380">
        <f t="shared" si="10"/>
        <v>23.5955056179775</v>
      </c>
    </row>
    <row r="654" spans="1:4">
      <c r="A654" s="377" t="s">
        <v>621</v>
      </c>
      <c r="B654" s="378">
        <v>555</v>
      </c>
      <c r="C654" s="381">
        <v>710</v>
      </c>
      <c r="D654" s="380">
        <f t="shared" si="10"/>
        <v>27.9279279279279</v>
      </c>
    </row>
    <row r="655" spans="1:4">
      <c r="A655" s="377" t="s">
        <v>622</v>
      </c>
      <c r="B655" s="378">
        <v>2006</v>
      </c>
      <c r="C655" s="379">
        <v>2654</v>
      </c>
      <c r="D655" s="380">
        <f t="shared" si="10"/>
        <v>32.3030907278165</v>
      </c>
    </row>
    <row r="656" spans="1:4">
      <c r="A656" s="377" t="s">
        <v>623</v>
      </c>
      <c r="B656" s="378">
        <v>2006</v>
      </c>
      <c r="C656" s="381">
        <v>2653</v>
      </c>
      <c r="D656" s="380">
        <f t="shared" si="10"/>
        <v>32.2532402791625</v>
      </c>
    </row>
    <row r="657" spans="1:4">
      <c r="A657" s="377" t="s">
        <v>624</v>
      </c>
      <c r="B657" s="378">
        <v>0</v>
      </c>
      <c r="C657" s="381">
        <v>1</v>
      </c>
      <c r="D657" s="380" t="str">
        <f t="shared" si="10"/>
        <v/>
      </c>
    </row>
    <row r="658" spans="1:4">
      <c r="A658" s="377" t="s">
        <v>625</v>
      </c>
      <c r="B658" s="378">
        <v>479</v>
      </c>
      <c r="C658" s="381">
        <v>648</v>
      </c>
      <c r="D658" s="380">
        <f t="shared" si="10"/>
        <v>35.2818371607516</v>
      </c>
    </row>
    <row r="659" spans="1:4">
      <c r="A659" s="377" t="s">
        <v>626</v>
      </c>
      <c r="B659" s="378">
        <v>356</v>
      </c>
      <c r="C659" s="381">
        <v>352</v>
      </c>
      <c r="D659" s="380">
        <f t="shared" si="10"/>
        <v>-1.12359550561798</v>
      </c>
    </row>
    <row r="660" spans="1:4">
      <c r="A660" s="377" t="s">
        <v>627</v>
      </c>
      <c r="B660" s="378">
        <v>123</v>
      </c>
      <c r="C660" s="381">
        <v>296</v>
      </c>
      <c r="D660" s="380">
        <f t="shared" si="10"/>
        <v>140.650406504065</v>
      </c>
    </row>
    <row r="661" spans="1:4">
      <c r="A661" s="377" t="s">
        <v>628</v>
      </c>
      <c r="B661" s="378">
        <v>0</v>
      </c>
      <c r="C661" s="381">
        <v>0</v>
      </c>
      <c r="D661" s="380" t="str">
        <f t="shared" si="10"/>
        <v/>
      </c>
    </row>
    <row r="662" spans="1:4">
      <c r="A662" s="377" t="s">
        <v>629</v>
      </c>
      <c r="B662" s="378">
        <v>0</v>
      </c>
      <c r="C662" s="381">
        <v>0</v>
      </c>
      <c r="D662" s="380" t="str">
        <f t="shared" si="10"/>
        <v/>
      </c>
    </row>
    <row r="663" spans="1:4">
      <c r="A663" s="377" t="s">
        <v>630</v>
      </c>
      <c r="B663" s="378">
        <v>0</v>
      </c>
      <c r="C663" s="381">
        <v>0</v>
      </c>
      <c r="D663" s="380" t="str">
        <f t="shared" si="10"/>
        <v/>
      </c>
    </row>
    <row r="664" spans="1:4">
      <c r="A664" s="377" t="s">
        <v>631</v>
      </c>
      <c r="B664" s="378">
        <v>57</v>
      </c>
      <c r="C664" s="379">
        <v>90</v>
      </c>
      <c r="D664" s="380">
        <f t="shared" si="10"/>
        <v>57.8947368421053</v>
      </c>
    </row>
    <row r="665" spans="1:4">
      <c r="A665" s="377" t="s">
        <v>632</v>
      </c>
      <c r="B665" s="378">
        <v>0</v>
      </c>
      <c r="C665" s="381">
        <v>0</v>
      </c>
      <c r="D665" s="380" t="str">
        <f t="shared" si="10"/>
        <v/>
      </c>
    </row>
    <row r="666" spans="1:4">
      <c r="A666" s="377" t="s">
        <v>633</v>
      </c>
      <c r="B666" s="378">
        <v>57</v>
      </c>
      <c r="C666" s="381">
        <v>90</v>
      </c>
      <c r="D666" s="380">
        <f t="shared" si="10"/>
        <v>57.8947368421053</v>
      </c>
    </row>
    <row r="667" spans="1:4">
      <c r="A667" s="377" t="s">
        <v>634</v>
      </c>
      <c r="B667" s="378">
        <v>4585</v>
      </c>
      <c r="C667" s="381">
        <v>1173</v>
      </c>
      <c r="D667" s="380">
        <f t="shared" si="10"/>
        <v>-74.4165757906216</v>
      </c>
    </row>
    <row r="668" ht="27" spans="1:4">
      <c r="A668" s="377" t="s">
        <v>635</v>
      </c>
      <c r="B668" s="378">
        <v>0</v>
      </c>
      <c r="C668" s="381">
        <v>0</v>
      </c>
      <c r="D668" s="380" t="str">
        <f t="shared" si="10"/>
        <v/>
      </c>
    </row>
    <row r="669" ht="27" spans="1:4">
      <c r="A669" s="377" t="s">
        <v>636</v>
      </c>
      <c r="B669" s="378">
        <v>4585</v>
      </c>
      <c r="C669" s="381">
        <v>1173</v>
      </c>
      <c r="D669" s="380">
        <f t="shared" si="10"/>
        <v>-74.4165757906216</v>
      </c>
    </row>
    <row r="670" ht="27" spans="1:4">
      <c r="A670" s="377" t="s">
        <v>637</v>
      </c>
      <c r="B670" s="378">
        <v>0</v>
      </c>
      <c r="C670" s="379">
        <v>0</v>
      </c>
      <c r="D670" s="380" t="str">
        <f t="shared" si="10"/>
        <v/>
      </c>
    </row>
    <row r="671" spans="1:4">
      <c r="A671" s="377" t="s">
        <v>638</v>
      </c>
      <c r="B671" s="378">
        <v>367</v>
      </c>
      <c r="C671" s="381">
        <v>433</v>
      </c>
      <c r="D671" s="380">
        <f t="shared" si="10"/>
        <v>17.983651226158</v>
      </c>
    </row>
    <row r="672" spans="1:4">
      <c r="A672" s="377" t="s">
        <v>639</v>
      </c>
      <c r="B672" s="378">
        <v>0</v>
      </c>
      <c r="C672" s="381">
        <v>0</v>
      </c>
      <c r="D672" s="380" t="str">
        <f t="shared" si="10"/>
        <v/>
      </c>
    </row>
    <row r="673" spans="1:4">
      <c r="A673" s="377" t="s">
        <v>640</v>
      </c>
      <c r="B673" s="378">
        <v>0</v>
      </c>
      <c r="C673" s="379">
        <v>0</v>
      </c>
      <c r="D673" s="380" t="str">
        <f t="shared" si="10"/>
        <v/>
      </c>
    </row>
    <row r="674" spans="1:4">
      <c r="A674" s="377" t="s">
        <v>641</v>
      </c>
      <c r="B674" s="378">
        <v>367</v>
      </c>
      <c r="C674" s="381">
        <v>433</v>
      </c>
      <c r="D674" s="380">
        <f t="shared" si="10"/>
        <v>17.983651226158</v>
      </c>
    </row>
    <row r="675" spans="1:4">
      <c r="A675" s="230" t="s">
        <v>642</v>
      </c>
      <c r="B675" s="378">
        <v>769</v>
      </c>
      <c r="C675" s="381">
        <v>778</v>
      </c>
      <c r="D675" s="380">
        <f t="shared" si="10"/>
        <v>1.17035110533159</v>
      </c>
    </row>
    <row r="676" spans="1:4">
      <c r="A676" s="377" t="s">
        <v>169</v>
      </c>
      <c r="B676" s="378">
        <v>130</v>
      </c>
      <c r="C676" s="379">
        <v>123</v>
      </c>
      <c r="D676" s="380">
        <f t="shared" si="10"/>
        <v>-5.38461538461539</v>
      </c>
    </row>
    <row r="677" spans="1:4">
      <c r="A677" s="377" t="s">
        <v>170</v>
      </c>
      <c r="B677" s="378">
        <v>4</v>
      </c>
      <c r="C677" s="381">
        <v>26</v>
      </c>
      <c r="D677" s="380">
        <f t="shared" si="10"/>
        <v>550</v>
      </c>
    </row>
    <row r="678" spans="1:4">
      <c r="A678" s="377" t="s">
        <v>171</v>
      </c>
      <c r="B678" s="378">
        <v>0</v>
      </c>
      <c r="C678" s="381">
        <v>0</v>
      </c>
      <c r="D678" s="380" t="str">
        <f t="shared" si="10"/>
        <v/>
      </c>
    </row>
    <row r="679" spans="1:4">
      <c r="A679" s="377" t="s">
        <v>643</v>
      </c>
      <c r="B679" s="378">
        <v>202</v>
      </c>
      <c r="C679" s="379">
        <v>166</v>
      </c>
      <c r="D679" s="380">
        <f t="shared" si="10"/>
        <v>-17.8217821782178</v>
      </c>
    </row>
    <row r="680" spans="1:4">
      <c r="A680" s="377" t="s">
        <v>644</v>
      </c>
      <c r="B680" s="378">
        <v>0</v>
      </c>
      <c r="C680" s="381">
        <v>0</v>
      </c>
      <c r="D680" s="380" t="str">
        <f t="shared" si="10"/>
        <v/>
      </c>
    </row>
    <row r="681" spans="1:4">
      <c r="A681" s="377" t="s">
        <v>210</v>
      </c>
      <c r="B681" s="378">
        <v>0</v>
      </c>
      <c r="C681" s="381">
        <v>0</v>
      </c>
      <c r="D681" s="380" t="str">
        <f t="shared" si="10"/>
        <v/>
      </c>
    </row>
    <row r="682" spans="1:4">
      <c r="A682" s="377" t="s">
        <v>178</v>
      </c>
      <c r="B682" s="378">
        <v>97</v>
      </c>
      <c r="C682" s="379">
        <v>101</v>
      </c>
      <c r="D682" s="380">
        <f t="shared" si="10"/>
        <v>4.12371134020619</v>
      </c>
    </row>
    <row r="683" spans="1:4">
      <c r="A683" s="377" t="s">
        <v>645</v>
      </c>
      <c r="B683" s="378">
        <v>336</v>
      </c>
      <c r="C683" s="381">
        <v>362</v>
      </c>
      <c r="D683" s="380">
        <f t="shared" si="10"/>
        <v>7.73809523809523</v>
      </c>
    </row>
    <row r="684" spans="1:4">
      <c r="A684" s="377" t="s">
        <v>646</v>
      </c>
      <c r="B684" s="378">
        <v>6</v>
      </c>
      <c r="C684" s="381">
        <v>5</v>
      </c>
      <c r="D684" s="380">
        <f t="shared" si="10"/>
        <v>-16.6666666666667</v>
      </c>
    </row>
    <row r="685" ht="27" spans="1:4">
      <c r="A685" s="377" t="s">
        <v>647</v>
      </c>
      <c r="B685" s="378">
        <v>6</v>
      </c>
      <c r="C685" s="379">
        <v>5</v>
      </c>
      <c r="D685" s="380">
        <f t="shared" si="10"/>
        <v>-16.6666666666667</v>
      </c>
    </row>
    <row r="686" spans="1:4">
      <c r="A686" s="377" t="s">
        <v>648</v>
      </c>
      <c r="B686" s="378">
        <v>0</v>
      </c>
      <c r="C686" s="381">
        <v>0</v>
      </c>
      <c r="D686" s="380" t="str">
        <f t="shared" si="10"/>
        <v/>
      </c>
    </row>
    <row r="687" spans="1:4">
      <c r="A687" s="377" t="s">
        <v>649</v>
      </c>
      <c r="B687" s="378">
        <v>1668</v>
      </c>
      <c r="C687" s="381">
        <v>2539</v>
      </c>
      <c r="D687" s="380">
        <f t="shared" si="10"/>
        <v>52.2182254196643</v>
      </c>
    </row>
    <row r="688" spans="1:4">
      <c r="A688" s="377" t="s">
        <v>650</v>
      </c>
      <c r="B688" s="378">
        <v>1668</v>
      </c>
      <c r="C688" s="381">
        <v>2539</v>
      </c>
      <c r="D688" s="380">
        <f t="shared" si="10"/>
        <v>52.2182254196643</v>
      </c>
    </row>
    <row r="689" spans="1:4">
      <c r="A689" s="377" t="s">
        <v>651</v>
      </c>
      <c r="B689" s="378">
        <v>40708</v>
      </c>
      <c r="C689" s="379">
        <v>50287</v>
      </c>
      <c r="D689" s="380">
        <f t="shared" si="10"/>
        <v>23.5310012773902</v>
      </c>
    </row>
    <row r="690" spans="1:4">
      <c r="A690" s="377" t="s">
        <v>652</v>
      </c>
      <c r="B690" s="378">
        <v>1014</v>
      </c>
      <c r="C690" s="381">
        <v>827</v>
      </c>
      <c r="D690" s="380">
        <f t="shared" si="10"/>
        <v>-18.4418145956608</v>
      </c>
    </row>
    <row r="691" spans="1:4">
      <c r="A691" s="377" t="s">
        <v>169</v>
      </c>
      <c r="B691" s="378">
        <v>676</v>
      </c>
      <c r="C691" s="381">
        <v>784</v>
      </c>
      <c r="D691" s="380">
        <f t="shared" si="10"/>
        <v>15.9763313609467</v>
      </c>
    </row>
    <row r="692" spans="1:4">
      <c r="A692" s="377" t="s">
        <v>170</v>
      </c>
      <c r="B692" s="378">
        <v>280</v>
      </c>
      <c r="C692" s="381">
        <v>36</v>
      </c>
      <c r="D692" s="380">
        <f t="shared" si="10"/>
        <v>-87.1428571428571</v>
      </c>
    </row>
    <row r="693" spans="1:4">
      <c r="A693" s="377" t="s">
        <v>171</v>
      </c>
      <c r="B693" s="378">
        <v>0</v>
      </c>
      <c r="C693" s="379">
        <v>0</v>
      </c>
      <c r="D693" s="380" t="str">
        <f t="shared" si="10"/>
        <v/>
      </c>
    </row>
    <row r="694" spans="1:4">
      <c r="A694" s="377" t="s">
        <v>653</v>
      </c>
      <c r="B694" s="378">
        <v>58</v>
      </c>
      <c r="C694" s="381">
        <v>7</v>
      </c>
      <c r="D694" s="380">
        <f t="shared" si="10"/>
        <v>-87.9310344827586</v>
      </c>
    </row>
    <row r="695" spans="1:4">
      <c r="A695" s="377" t="s">
        <v>654</v>
      </c>
      <c r="B695" s="378">
        <v>7032</v>
      </c>
      <c r="C695" s="381">
        <v>6771</v>
      </c>
      <c r="D695" s="380">
        <f t="shared" si="10"/>
        <v>-3.71160409556314</v>
      </c>
    </row>
    <row r="696" spans="1:4">
      <c r="A696" s="377" t="s">
        <v>655</v>
      </c>
      <c r="B696" s="378">
        <v>5613</v>
      </c>
      <c r="C696" s="381">
        <v>5738</v>
      </c>
      <c r="D696" s="380">
        <f t="shared" si="10"/>
        <v>2.22697309816497</v>
      </c>
    </row>
    <row r="697" spans="1:4">
      <c r="A697" s="377" t="s">
        <v>656</v>
      </c>
      <c r="B697" s="378">
        <v>1037</v>
      </c>
      <c r="C697" s="381">
        <v>1033</v>
      </c>
      <c r="D697" s="380">
        <f t="shared" si="10"/>
        <v>-0.385728061716495</v>
      </c>
    </row>
    <row r="698" spans="1:4">
      <c r="A698" s="377" t="s">
        <v>657</v>
      </c>
      <c r="B698" s="378">
        <v>0</v>
      </c>
      <c r="C698" s="381">
        <v>0</v>
      </c>
      <c r="D698" s="380" t="str">
        <f t="shared" si="10"/>
        <v/>
      </c>
    </row>
    <row r="699" spans="1:4">
      <c r="A699" s="377" t="s">
        <v>658</v>
      </c>
      <c r="B699" s="378">
        <v>0</v>
      </c>
      <c r="C699" s="381">
        <v>0</v>
      </c>
      <c r="D699" s="380" t="str">
        <f t="shared" si="10"/>
        <v/>
      </c>
    </row>
    <row r="700" spans="1:4">
      <c r="A700" s="377" t="s">
        <v>659</v>
      </c>
      <c r="B700" s="378">
        <v>0</v>
      </c>
      <c r="C700" s="381">
        <v>0</v>
      </c>
      <c r="D700" s="380" t="str">
        <f t="shared" si="10"/>
        <v/>
      </c>
    </row>
    <row r="701" spans="1:4">
      <c r="A701" s="377" t="s">
        <v>660</v>
      </c>
      <c r="B701" s="378">
        <v>0</v>
      </c>
      <c r="C701" s="379">
        <v>0</v>
      </c>
      <c r="D701" s="380" t="str">
        <f t="shared" si="10"/>
        <v/>
      </c>
    </row>
    <row r="702" spans="1:4">
      <c r="A702" s="377" t="s">
        <v>661</v>
      </c>
      <c r="B702" s="378">
        <v>0</v>
      </c>
      <c r="C702" s="381">
        <v>0</v>
      </c>
      <c r="D702" s="380" t="str">
        <f t="shared" si="10"/>
        <v/>
      </c>
    </row>
    <row r="703" spans="1:4">
      <c r="A703" s="377" t="s">
        <v>662</v>
      </c>
      <c r="B703" s="378">
        <v>0</v>
      </c>
      <c r="C703" s="381">
        <v>0</v>
      </c>
      <c r="D703" s="380" t="str">
        <f t="shared" si="10"/>
        <v/>
      </c>
    </row>
    <row r="704" spans="1:4">
      <c r="A704" s="377" t="s">
        <v>663</v>
      </c>
      <c r="B704" s="378">
        <v>0</v>
      </c>
      <c r="C704" s="379">
        <v>0</v>
      </c>
      <c r="D704" s="380" t="str">
        <f t="shared" si="10"/>
        <v/>
      </c>
    </row>
    <row r="705" spans="1:4">
      <c r="A705" s="377" t="s">
        <v>664</v>
      </c>
      <c r="B705" s="378">
        <v>0</v>
      </c>
      <c r="C705" s="381">
        <v>0</v>
      </c>
      <c r="D705" s="380" t="str">
        <f t="shared" si="10"/>
        <v/>
      </c>
    </row>
    <row r="706" spans="1:4">
      <c r="A706" s="377" t="s">
        <v>665</v>
      </c>
      <c r="B706" s="378">
        <v>0</v>
      </c>
      <c r="C706" s="379">
        <v>0</v>
      </c>
      <c r="D706" s="380" t="str">
        <f t="shared" si="10"/>
        <v/>
      </c>
    </row>
    <row r="707" spans="1:4">
      <c r="A707" s="377" t="s">
        <v>666</v>
      </c>
      <c r="B707" s="378">
        <v>0</v>
      </c>
      <c r="C707" s="379">
        <v>0</v>
      </c>
      <c r="D707" s="380" t="str">
        <f t="shared" si="10"/>
        <v/>
      </c>
    </row>
    <row r="708" spans="1:4">
      <c r="A708" s="377" t="s">
        <v>667</v>
      </c>
      <c r="B708" s="378">
        <v>0</v>
      </c>
      <c r="C708" s="381">
        <v>0</v>
      </c>
      <c r="D708" s="380" t="str">
        <f t="shared" ref="D708:D771" si="11">IFERROR((C708/B708-1)*100,"")</f>
        <v/>
      </c>
    </row>
    <row r="709" spans="1:4">
      <c r="A709" s="377" t="s">
        <v>668</v>
      </c>
      <c r="B709" s="378">
        <v>382</v>
      </c>
      <c r="C709" s="381">
        <v>0</v>
      </c>
      <c r="D709" s="380">
        <f t="shared" si="11"/>
        <v>-100</v>
      </c>
    </row>
    <row r="710" spans="1:4">
      <c r="A710" s="377" t="s">
        <v>669</v>
      </c>
      <c r="B710" s="378">
        <v>3127</v>
      </c>
      <c r="C710" s="381">
        <v>2497</v>
      </c>
      <c r="D710" s="380">
        <f t="shared" si="11"/>
        <v>-20.1471058522546</v>
      </c>
    </row>
    <row r="711" spans="1:4">
      <c r="A711" s="377" t="s">
        <v>670</v>
      </c>
      <c r="B711" s="378">
        <v>0</v>
      </c>
      <c r="C711" s="381">
        <v>572</v>
      </c>
      <c r="D711" s="380" t="str">
        <f t="shared" si="11"/>
        <v/>
      </c>
    </row>
    <row r="712" spans="1:4">
      <c r="A712" s="377" t="s">
        <v>671</v>
      </c>
      <c r="B712" s="378">
        <v>2452</v>
      </c>
      <c r="C712" s="379">
        <v>1617</v>
      </c>
      <c r="D712" s="380">
        <f t="shared" si="11"/>
        <v>-34.0538336052202</v>
      </c>
    </row>
    <row r="713" spans="1:4">
      <c r="A713" s="377" t="s">
        <v>672</v>
      </c>
      <c r="B713" s="378">
        <v>675</v>
      </c>
      <c r="C713" s="381">
        <v>308</v>
      </c>
      <c r="D713" s="380">
        <f t="shared" si="11"/>
        <v>-54.3703703703704</v>
      </c>
    </row>
    <row r="714" spans="1:4">
      <c r="A714" s="377" t="s">
        <v>673</v>
      </c>
      <c r="B714" s="378">
        <v>12793</v>
      </c>
      <c r="C714" s="381">
        <v>9975</v>
      </c>
      <c r="D714" s="380">
        <f t="shared" si="11"/>
        <v>-22.0276713827875</v>
      </c>
    </row>
    <row r="715" spans="1:4">
      <c r="A715" s="377" t="s">
        <v>674</v>
      </c>
      <c r="B715" s="378">
        <v>1242</v>
      </c>
      <c r="C715" s="381">
        <v>1320</v>
      </c>
      <c r="D715" s="380">
        <f t="shared" si="11"/>
        <v>6.28019323671498</v>
      </c>
    </row>
    <row r="716" spans="1:4">
      <c r="A716" s="377" t="s">
        <v>675</v>
      </c>
      <c r="B716" s="378">
        <v>42</v>
      </c>
      <c r="C716" s="381">
        <v>58</v>
      </c>
      <c r="D716" s="380">
        <f t="shared" si="11"/>
        <v>38.0952380952381</v>
      </c>
    </row>
    <row r="717" spans="1:4">
      <c r="A717" s="377" t="s">
        <v>676</v>
      </c>
      <c r="B717" s="378">
        <v>1336</v>
      </c>
      <c r="C717" s="381">
        <v>1114</v>
      </c>
      <c r="D717" s="380">
        <f t="shared" si="11"/>
        <v>-16.6167664670659</v>
      </c>
    </row>
    <row r="718" spans="1:4">
      <c r="A718" s="377" t="s">
        <v>677</v>
      </c>
      <c r="B718" s="378">
        <v>0</v>
      </c>
      <c r="C718" s="381">
        <v>0</v>
      </c>
      <c r="D718" s="380" t="str">
        <f t="shared" si="11"/>
        <v/>
      </c>
    </row>
    <row r="719" spans="1:4">
      <c r="A719" s="377" t="s">
        <v>678</v>
      </c>
      <c r="B719" s="378">
        <v>0</v>
      </c>
      <c r="C719" s="381">
        <v>0</v>
      </c>
      <c r="D719" s="380" t="str">
        <f t="shared" si="11"/>
        <v/>
      </c>
    </row>
    <row r="720" spans="1:4">
      <c r="A720" s="377" t="s">
        <v>679</v>
      </c>
      <c r="B720" s="378">
        <v>0</v>
      </c>
      <c r="C720" s="381">
        <v>0</v>
      </c>
      <c r="D720" s="380" t="str">
        <f t="shared" si="11"/>
        <v/>
      </c>
    </row>
    <row r="721" spans="1:4">
      <c r="A721" s="377" t="s">
        <v>680</v>
      </c>
      <c r="B721" s="378">
        <v>0</v>
      </c>
      <c r="C721" s="381">
        <v>0</v>
      </c>
      <c r="D721" s="380" t="str">
        <f t="shared" si="11"/>
        <v/>
      </c>
    </row>
    <row r="722" spans="1:4">
      <c r="A722" s="377" t="s">
        <v>681</v>
      </c>
      <c r="B722" s="378">
        <v>3675</v>
      </c>
      <c r="C722" s="381">
        <v>4705</v>
      </c>
      <c r="D722" s="380">
        <f t="shared" si="11"/>
        <v>28.0272108843537</v>
      </c>
    </row>
    <row r="723" spans="1:4">
      <c r="A723" s="377" t="s">
        <v>682</v>
      </c>
      <c r="B723" s="378">
        <v>405</v>
      </c>
      <c r="C723" s="381">
        <v>545</v>
      </c>
      <c r="D723" s="380">
        <f t="shared" si="11"/>
        <v>34.5679012345679</v>
      </c>
    </row>
    <row r="724" spans="1:4">
      <c r="A724" s="377" t="s">
        <v>683</v>
      </c>
      <c r="B724" s="378">
        <v>3360</v>
      </c>
      <c r="C724" s="381">
        <v>207</v>
      </c>
      <c r="D724" s="380">
        <f t="shared" si="11"/>
        <v>-93.8392857142857</v>
      </c>
    </row>
    <row r="725" spans="1:4">
      <c r="A725" s="377" t="s">
        <v>684</v>
      </c>
      <c r="B725" s="378">
        <v>2733</v>
      </c>
      <c r="C725" s="381">
        <v>2026</v>
      </c>
      <c r="D725" s="380">
        <f t="shared" si="11"/>
        <v>-25.8690084156604</v>
      </c>
    </row>
    <row r="726" spans="1:4">
      <c r="A726" s="377" t="s">
        <v>685</v>
      </c>
      <c r="B726" s="378">
        <v>30</v>
      </c>
      <c r="C726" s="381">
        <v>0</v>
      </c>
      <c r="D726" s="380">
        <f t="shared" si="11"/>
        <v>-100</v>
      </c>
    </row>
    <row r="727" spans="1:4">
      <c r="A727" s="377" t="s">
        <v>686</v>
      </c>
      <c r="B727" s="378">
        <v>30</v>
      </c>
      <c r="C727" s="379">
        <v>0</v>
      </c>
      <c r="D727" s="380">
        <f t="shared" si="11"/>
        <v>-100</v>
      </c>
    </row>
    <row r="728" spans="1:4">
      <c r="A728" s="377" t="s">
        <v>687</v>
      </c>
      <c r="B728" s="378">
        <v>0</v>
      </c>
      <c r="C728" s="381">
        <v>0</v>
      </c>
      <c r="D728" s="380" t="str">
        <f t="shared" si="11"/>
        <v/>
      </c>
    </row>
    <row r="729" spans="1:4">
      <c r="A729" s="377" t="s">
        <v>688</v>
      </c>
      <c r="B729" s="378">
        <v>2766</v>
      </c>
      <c r="C729" s="381">
        <v>3236</v>
      </c>
      <c r="D729" s="380">
        <f t="shared" si="11"/>
        <v>16.9920462762111</v>
      </c>
    </row>
    <row r="730" spans="1:4">
      <c r="A730" s="377" t="s">
        <v>689</v>
      </c>
      <c r="B730" s="378">
        <v>0</v>
      </c>
      <c r="C730" s="381">
        <v>0</v>
      </c>
      <c r="D730" s="380" t="str">
        <f t="shared" si="11"/>
        <v/>
      </c>
    </row>
    <row r="731" spans="1:4">
      <c r="A731" s="377" t="s">
        <v>690</v>
      </c>
      <c r="B731" s="378">
        <v>55</v>
      </c>
      <c r="C731" s="379">
        <v>10</v>
      </c>
      <c r="D731" s="380">
        <f t="shared" si="11"/>
        <v>-81.8181818181818</v>
      </c>
    </row>
    <row r="732" spans="1:4">
      <c r="A732" s="377" t="s">
        <v>691</v>
      </c>
      <c r="B732" s="378">
        <v>2711</v>
      </c>
      <c r="C732" s="381">
        <v>3226</v>
      </c>
      <c r="D732" s="380">
        <f t="shared" si="11"/>
        <v>18.9966801918111</v>
      </c>
    </row>
    <row r="733" spans="1:4">
      <c r="A733" s="377" t="s">
        <v>692</v>
      </c>
      <c r="B733" s="378">
        <v>9802</v>
      </c>
      <c r="C733" s="381">
        <v>12376</v>
      </c>
      <c r="D733" s="380">
        <f t="shared" si="11"/>
        <v>26.2599469496021</v>
      </c>
    </row>
    <row r="734" spans="1:4">
      <c r="A734" s="377" t="s">
        <v>693</v>
      </c>
      <c r="B734" s="378">
        <v>1886</v>
      </c>
      <c r="C734" s="381">
        <v>2155</v>
      </c>
      <c r="D734" s="380">
        <f t="shared" si="11"/>
        <v>14.2629904559915</v>
      </c>
    </row>
    <row r="735" spans="1:4">
      <c r="A735" s="377" t="s">
        <v>694</v>
      </c>
      <c r="B735" s="378">
        <v>3658</v>
      </c>
      <c r="C735" s="381">
        <v>4825</v>
      </c>
      <c r="D735" s="380">
        <f t="shared" si="11"/>
        <v>31.9026790595954</v>
      </c>
    </row>
    <row r="736" spans="1:4">
      <c r="A736" s="377" t="s">
        <v>695</v>
      </c>
      <c r="B736" s="378">
        <v>4212</v>
      </c>
      <c r="C736" s="381">
        <v>5125</v>
      </c>
      <c r="D736" s="380">
        <f t="shared" si="11"/>
        <v>21.67616334283</v>
      </c>
    </row>
    <row r="737" spans="1:4">
      <c r="A737" s="377" t="s">
        <v>696</v>
      </c>
      <c r="B737" s="378">
        <v>46</v>
      </c>
      <c r="C737" s="381">
        <v>271</v>
      </c>
      <c r="D737" s="380">
        <f t="shared" si="11"/>
        <v>489.130434782609</v>
      </c>
    </row>
    <row r="738" spans="1:4">
      <c r="A738" s="377" t="s">
        <v>697</v>
      </c>
      <c r="B738" s="378">
        <v>2460</v>
      </c>
      <c r="C738" s="381">
        <v>13367</v>
      </c>
      <c r="D738" s="380">
        <f t="shared" si="11"/>
        <v>443.373983739837</v>
      </c>
    </row>
    <row r="739" ht="27" spans="1:4">
      <c r="A739" s="377" t="s">
        <v>698</v>
      </c>
      <c r="B739" s="378">
        <v>0</v>
      </c>
      <c r="C739" s="381">
        <v>30</v>
      </c>
      <c r="D739" s="380" t="str">
        <f t="shared" si="11"/>
        <v/>
      </c>
    </row>
    <row r="740" ht="27" spans="1:4">
      <c r="A740" s="377" t="s">
        <v>699</v>
      </c>
      <c r="B740" s="378">
        <v>2460</v>
      </c>
      <c r="C740" s="381">
        <v>13337</v>
      </c>
      <c r="D740" s="380">
        <f t="shared" si="11"/>
        <v>442.154471544715</v>
      </c>
    </row>
    <row r="741" ht="27" spans="1:4">
      <c r="A741" s="377" t="s">
        <v>700</v>
      </c>
      <c r="B741" s="378">
        <v>0</v>
      </c>
      <c r="C741" s="381">
        <v>0</v>
      </c>
      <c r="D741" s="380" t="str">
        <f t="shared" si="11"/>
        <v/>
      </c>
    </row>
    <row r="742" spans="1:4">
      <c r="A742" s="377" t="s">
        <v>701</v>
      </c>
      <c r="B742" s="378">
        <v>73</v>
      </c>
      <c r="C742" s="381">
        <v>440</v>
      </c>
      <c r="D742" s="380">
        <f t="shared" si="11"/>
        <v>502.739726027397</v>
      </c>
    </row>
    <row r="743" spans="1:4">
      <c r="A743" s="377" t="s">
        <v>702</v>
      </c>
      <c r="B743" s="378">
        <v>17</v>
      </c>
      <c r="C743" s="379">
        <v>440</v>
      </c>
      <c r="D743" s="380">
        <f t="shared" si="11"/>
        <v>2488.23529411765</v>
      </c>
    </row>
    <row r="744" spans="1:4">
      <c r="A744" s="377" t="s">
        <v>703</v>
      </c>
      <c r="B744" s="378">
        <v>0</v>
      </c>
      <c r="C744" s="381">
        <v>0</v>
      </c>
      <c r="D744" s="380" t="str">
        <f t="shared" si="11"/>
        <v/>
      </c>
    </row>
    <row r="745" spans="1:4">
      <c r="A745" s="377" t="s">
        <v>704</v>
      </c>
      <c r="B745" s="378">
        <v>56</v>
      </c>
      <c r="C745" s="381">
        <v>0</v>
      </c>
      <c r="D745" s="380">
        <f t="shared" si="11"/>
        <v>-100</v>
      </c>
    </row>
    <row r="746" spans="1:4">
      <c r="A746" s="377" t="s">
        <v>705</v>
      </c>
      <c r="B746" s="378">
        <v>109</v>
      </c>
      <c r="C746" s="379">
        <v>6</v>
      </c>
      <c r="D746" s="380">
        <f t="shared" si="11"/>
        <v>-94.4954128440367</v>
      </c>
    </row>
    <row r="747" spans="1:4">
      <c r="A747" s="377" t="s">
        <v>706</v>
      </c>
      <c r="B747" s="378">
        <v>109</v>
      </c>
      <c r="C747" s="381">
        <v>6</v>
      </c>
      <c r="D747" s="380">
        <f t="shared" si="11"/>
        <v>-94.4954128440367</v>
      </c>
    </row>
    <row r="748" spans="1:4">
      <c r="A748" s="377" t="s">
        <v>707</v>
      </c>
      <c r="B748" s="378">
        <v>0</v>
      </c>
      <c r="C748" s="381">
        <v>0</v>
      </c>
      <c r="D748" s="380" t="str">
        <f t="shared" si="11"/>
        <v/>
      </c>
    </row>
    <row r="749" spans="1:4">
      <c r="A749" s="377" t="s">
        <v>708</v>
      </c>
      <c r="B749" s="378">
        <v>724</v>
      </c>
      <c r="C749" s="381">
        <v>721</v>
      </c>
      <c r="D749" s="380">
        <f t="shared" si="11"/>
        <v>-0.41436464088398</v>
      </c>
    </row>
    <row r="750" spans="1:4">
      <c r="A750" s="377" t="s">
        <v>169</v>
      </c>
      <c r="B750" s="378">
        <v>613</v>
      </c>
      <c r="C750" s="379">
        <v>641</v>
      </c>
      <c r="D750" s="380">
        <f t="shared" si="11"/>
        <v>4.56769983686787</v>
      </c>
    </row>
    <row r="751" spans="1:4">
      <c r="A751" s="377" t="s">
        <v>170</v>
      </c>
      <c r="B751" s="378">
        <v>2</v>
      </c>
      <c r="C751" s="381">
        <v>0</v>
      </c>
      <c r="D751" s="380">
        <f t="shared" si="11"/>
        <v>-100</v>
      </c>
    </row>
    <row r="752" spans="1:4">
      <c r="A752" s="377" t="s">
        <v>171</v>
      </c>
      <c r="B752" s="378">
        <v>0</v>
      </c>
      <c r="C752" s="381">
        <v>0</v>
      </c>
      <c r="D752" s="380" t="str">
        <f t="shared" si="11"/>
        <v/>
      </c>
    </row>
    <row r="753" spans="1:4">
      <c r="A753" s="377" t="s">
        <v>210</v>
      </c>
      <c r="B753" s="378">
        <v>63</v>
      </c>
      <c r="C753" s="381">
        <v>24</v>
      </c>
      <c r="D753" s="380">
        <f t="shared" si="11"/>
        <v>-61.9047619047619</v>
      </c>
    </row>
    <row r="754" spans="1:4">
      <c r="A754" s="377" t="s">
        <v>709</v>
      </c>
      <c r="B754" s="378">
        <v>30</v>
      </c>
      <c r="C754" s="381">
        <v>17</v>
      </c>
      <c r="D754" s="380">
        <f t="shared" si="11"/>
        <v>-43.3333333333333</v>
      </c>
    </row>
    <row r="755" spans="1:4">
      <c r="A755" s="377" t="s">
        <v>710</v>
      </c>
      <c r="B755" s="378">
        <v>0</v>
      </c>
      <c r="C755" s="379">
        <v>6</v>
      </c>
      <c r="D755" s="380" t="str">
        <f t="shared" si="11"/>
        <v/>
      </c>
    </row>
    <row r="756" spans="1:4">
      <c r="A756" s="377" t="s">
        <v>178</v>
      </c>
      <c r="B756" s="378">
        <v>0</v>
      </c>
      <c r="C756" s="381">
        <v>0</v>
      </c>
      <c r="D756" s="380" t="str">
        <f t="shared" si="11"/>
        <v/>
      </c>
    </row>
    <row r="757" spans="1:4">
      <c r="A757" s="377" t="s">
        <v>711</v>
      </c>
      <c r="B757" s="378">
        <v>16</v>
      </c>
      <c r="C757" s="381">
        <v>33</v>
      </c>
      <c r="D757" s="380">
        <f t="shared" si="11"/>
        <v>106.25</v>
      </c>
    </row>
    <row r="758" spans="1:4">
      <c r="A758" s="377" t="s">
        <v>712</v>
      </c>
      <c r="B758" s="378">
        <v>2</v>
      </c>
      <c r="C758" s="381">
        <v>5</v>
      </c>
      <c r="D758" s="380">
        <f t="shared" si="11"/>
        <v>150</v>
      </c>
    </row>
    <row r="759" spans="1:4">
      <c r="A759" s="377" t="s">
        <v>713</v>
      </c>
      <c r="B759" s="378">
        <v>2</v>
      </c>
      <c r="C759" s="379">
        <v>5</v>
      </c>
      <c r="D759" s="380">
        <f t="shared" si="11"/>
        <v>150</v>
      </c>
    </row>
    <row r="760" spans="1:4">
      <c r="A760" s="377" t="s">
        <v>714</v>
      </c>
      <c r="B760" s="378">
        <v>0</v>
      </c>
      <c r="C760" s="381">
        <v>50</v>
      </c>
      <c r="D760" s="380" t="str">
        <f t="shared" si="11"/>
        <v/>
      </c>
    </row>
    <row r="761" spans="1:4">
      <c r="A761" s="377" t="s">
        <v>169</v>
      </c>
      <c r="B761" s="378">
        <v>0</v>
      </c>
      <c r="C761" s="381">
        <v>0</v>
      </c>
      <c r="D761" s="380" t="str">
        <f t="shared" si="11"/>
        <v/>
      </c>
    </row>
    <row r="762" spans="1:4">
      <c r="A762" s="377" t="s">
        <v>170</v>
      </c>
      <c r="B762" s="378">
        <v>0</v>
      </c>
      <c r="C762" s="381">
        <v>0</v>
      </c>
      <c r="D762" s="380" t="str">
        <f t="shared" si="11"/>
        <v/>
      </c>
    </row>
    <row r="763" spans="1:4">
      <c r="A763" s="377" t="s">
        <v>171</v>
      </c>
      <c r="B763" s="378">
        <v>0</v>
      </c>
      <c r="C763" s="379">
        <v>0</v>
      </c>
      <c r="D763" s="380" t="str">
        <f t="shared" si="11"/>
        <v/>
      </c>
    </row>
    <row r="764" spans="1:4">
      <c r="A764" s="377" t="s">
        <v>686</v>
      </c>
      <c r="B764" s="378">
        <v>0</v>
      </c>
      <c r="C764" s="381">
        <v>50</v>
      </c>
      <c r="D764" s="380" t="str">
        <f t="shared" si="11"/>
        <v/>
      </c>
    </row>
    <row r="765" spans="1:4">
      <c r="A765" s="377" t="s">
        <v>715</v>
      </c>
      <c r="B765" s="378">
        <v>0</v>
      </c>
      <c r="C765" s="381">
        <v>0</v>
      </c>
      <c r="D765" s="380" t="str">
        <f t="shared" si="11"/>
        <v/>
      </c>
    </row>
    <row r="766" spans="1:4">
      <c r="A766" s="377" t="s">
        <v>716</v>
      </c>
      <c r="B766" s="378">
        <v>0</v>
      </c>
      <c r="C766" s="379">
        <v>16</v>
      </c>
      <c r="D766" s="380" t="str">
        <f t="shared" si="11"/>
        <v/>
      </c>
    </row>
    <row r="767" spans="1:4">
      <c r="A767" s="377" t="s">
        <v>169</v>
      </c>
      <c r="B767" s="378">
        <v>0</v>
      </c>
      <c r="C767" s="381">
        <v>0</v>
      </c>
      <c r="D767" s="380" t="str">
        <f t="shared" si="11"/>
        <v/>
      </c>
    </row>
    <row r="768" spans="1:4">
      <c r="A768" s="377" t="s">
        <v>170</v>
      </c>
      <c r="B768" s="378">
        <v>0</v>
      </c>
      <c r="C768" s="381">
        <v>0</v>
      </c>
      <c r="D768" s="380" t="str">
        <f t="shared" si="11"/>
        <v/>
      </c>
    </row>
    <row r="769" spans="1:4">
      <c r="A769" s="377" t="s">
        <v>171</v>
      </c>
      <c r="B769" s="378">
        <v>0</v>
      </c>
      <c r="C769" s="381">
        <v>0</v>
      </c>
      <c r="D769" s="380" t="str">
        <f t="shared" si="11"/>
        <v/>
      </c>
    </row>
    <row r="770" spans="1:4">
      <c r="A770" s="377" t="s">
        <v>717</v>
      </c>
      <c r="B770" s="378">
        <v>0</v>
      </c>
      <c r="C770" s="381">
        <v>16</v>
      </c>
      <c r="D770" s="380" t="str">
        <f t="shared" si="11"/>
        <v/>
      </c>
    </row>
    <row r="771" spans="1:4">
      <c r="A771" s="377" t="s">
        <v>718</v>
      </c>
      <c r="B771" s="378">
        <v>776</v>
      </c>
      <c r="C771" s="381">
        <v>0</v>
      </c>
      <c r="D771" s="380">
        <f t="shared" si="11"/>
        <v>-100</v>
      </c>
    </row>
    <row r="772" spans="1:4">
      <c r="A772" s="377" t="s">
        <v>719</v>
      </c>
      <c r="B772" s="378">
        <v>776</v>
      </c>
      <c r="C772" s="381">
        <v>0</v>
      </c>
      <c r="D772" s="380">
        <f t="shared" ref="D772:D835" si="12">IFERROR((C772/B772-1)*100,"")</f>
        <v>-100</v>
      </c>
    </row>
    <row r="773" spans="1:4">
      <c r="A773" s="377" t="s">
        <v>720</v>
      </c>
      <c r="B773" s="378">
        <v>5001</v>
      </c>
      <c r="C773" s="381">
        <v>2756</v>
      </c>
      <c r="D773" s="380">
        <f t="shared" si="12"/>
        <v>-44.8910217956409</v>
      </c>
    </row>
    <row r="774" spans="1:4">
      <c r="A774" s="377" t="s">
        <v>721</v>
      </c>
      <c r="B774" s="378">
        <v>283</v>
      </c>
      <c r="C774" s="381">
        <v>205</v>
      </c>
      <c r="D774" s="380">
        <f t="shared" si="12"/>
        <v>-27.5618374558304</v>
      </c>
    </row>
    <row r="775" spans="1:4">
      <c r="A775" s="377" t="s">
        <v>169</v>
      </c>
      <c r="B775" s="378">
        <v>94</v>
      </c>
      <c r="C775" s="379">
        <v>20</v>
      </c>
      <c r="D775" s="380">
        <f t="shared" si="12"/>
        <v>-78.7234042553192</v>
      </c>
    </row>
    <row r="776" spans="1:4">
      <c r="A776" s="377" t="s">
        <v>170</v>
      </c>
      <c r="B776" s="378">
        <v>20</v>
      </c>
      <c r="C776" s="381">
        <v>0</v>
      </c>
      <c r="D776" s="380">
        <f t="shared" si="12"/>
        <v>-100</v>
      </c>
    </row>
    <row r="777" spans="1:4">
      <c r="A777" s="377" t="s">
        <v>171</v>
      </c>
      <c r="B777" s="378">
        <v>0</v>
      </c>
      <c r="C777" s="379">
        <v>0</v>
      </c>
      <c r="D777" s="380" t="str">
        <f t="shared" si="12"/>
        <v/>
      </c>
    </row>
    <row r="778" spans="1:4">
      <c r="A778" s="377" t="s">
        <v>722</v>
      </c>
      <c r="B778" s="378">
        <v>0</v>
      </c>
      <c r="C778" s="381">
        <v>0</v>
      </c>
      <c r="D778" s="380" t="str">
        <f t="shared" si="12"/>
        <v/>
      </c>
    </row>
    <row r="779" spans="1:4">
      <c r="A779" s="377" t="s">
        <v>723</v>
      </c>
      <c r="B779" s="378">
        <v>0</v>
      </c>
      <c r="C779" s="379">
        <v>0</v>
      </c>
      <c r="D779" s="380" t="str">
        <f t="shared" si="12"/>
        <v/>
      </c>
    </row>
    <row r="780" spans="1:4">
      <c r="A780" s="377" t="s">
        <v>724</v>
      </c>
      <c r="B780" s="378">
        <v>0</v>
      </c>
      <c r="C780" s="379">
        <v>0</v>
      </c>
      <c r="D780" s="380" t="str">
        <f t="shared" si="12"/>
        <v/>
      </c>
    </row>
    <row r="781" spans="1:4">
      <c r="A781" s="377" t="s">
        <v>725</v>
      </c>
      <c r="B781" s="378">
        <v>0</v>
      </c>
      <c r="C781" s="381">
        <v>0</v>
      </c>
      <c r="D781" s="380" t="str">
        <f t="shared" si="12"/>
        <v/>
      </c>
    </row>
    <row r="782" spans="1:4">
      <c r="A782" s="377" t="s">
        <v>726</v>
      </c>
      <c r="B782" s="378">
        <v>0</v>
      </c>
      <c r="C782" s="381">
        <v>0</v>
      </c>
      <c r="D782" s="380" t="str">
        <f t="shared" si="12"/>
        <v/>
      </c>
    </row>
    <row r="783" spans="1:4">
      <c r="A783" s="377" t="s">
        <v>727</v>
      </c>
      <c r="B783" s="378">
        <v>169</v>
      </c>
      <c r="C783" s="381">
        <v>185</v>
      </c>
      <c r="D783" s="380">
        <f t="shared" si="12"/>
        <v>9.46745562130178</v>
      </c>
    </row>
    <row r="784" spans="1:4">
      <c r="A784" s="377" t="s">
        <v>728</v>
      </c>
      <c r="B784" s="378">
        <v>20</v>
      </c>
      <c r="C784" s="381">
        <v>3</v>
      </c>
      <c r="D784" s="380">
        <f t="shared" si="12"/>
        <v>-85</v>
      </c>
    </row>
    <row r="785" spans="1:4">
      <c r="A785" s="377" t="s">
        <v>729</v>
      </c>
      <c r="B785" s="378">
        <v>0</v>
      </c>
      <c r="C785" s="381">
        <v>0</v>
      </c>
      <c r="D785" s="380" t="str">
        <f t="shared" si="12"/>
        <v/>
      </c>
    </row>
    <row r="786" spans="1:4">
      <c r="A786" s="377" t="s">
        <v>730</v>
      </c>
      <c r="B786" s="378">
        <v>0</v>
      </c>
      <c r="C786" s="381">
        <v>0</v>
      </c>
      <c r="D786" s="380" t="str">
        <f t="shared" si="12"/>
        <v/>
      </c>
    </row>
    <row r="787" spans="1:4">
      <c r="A787" s="377" t="s">
        <v>731</v>
      </c>
      <c r="B787" s="378">
        <v>20</v>
      </c>
      <c r="C787" s="381">
        <v>3</v>
      </c>
      <c r="D787" s="380">
        <f t="shared" si="12"/>
        <v>-85</v>
      </c>
    </row>
    <row r="788" spans="1:4">
      <c r="A788" s="377" t="s">
        <v>732</v>
      </c>
      <c r="B788" s="378">
        <v>2373</v>
      </c>
      <c r="C788" s="381">
        <v>2256</v>
      </c>
      <c r="D788" s="380">
        <f t="shared" si="12"/>
        <v>-4.93046776232617</v>
      </c>
    </row>
    <row r="789" spans="1:4">
      <c r="A789" s="377" t="s">
        <v>733</v>
      </c>
      <c r="B789" s="378">
        <v>1415</v>
      </c>
      <c r="C789" s="381">
        <v>0</v>
      </c>
      <c r="D789" s="380">
        <f t="shared" si="12"/>
        <v>-100</v>
      </c>
    </row>
    <row r="790" spans="1:4">
      <c r="A790" s="377" t="s">
        <v>734</v>
      </c>
      <c r="B790" s="378">
        <v>863</v>
      </c>
      <c r="C790" s="379">
        <v>2256</v>
      </c>
      <c r="D790" s="380">
        <f t="shared" si="12"/>
        <v>161.413673232908</v>
      </c>
    </row>
    <row r="791" spans="1:4">
      <c r="A791" s="377" t="s">
        <v>735</v>
      </c>
      <c r="B791" s="378">
        <v>0</v>
      </c>
      <c r="C791" s="381">
        <v>0</v>
      </c>
      <c r="D791" s="380" t="str">
        <f t="shared" si="12"/>
        <v/>
      </c>
    </row>
    <row r="792" spans="1:4">
      <c r="A792" s="377" t="s">
        <v>736</v>
      </c>
      <c r="B792" s="378">
        <v>0</v>
      </c>
      <c r="C792" s="381">
        <v>0</v>
      </c>
      <c r="D792" s="380" t="str">
        <f t="shared" si="12"/>
        <v/>
      </c>
    </row>
    <row r="793" spans="1:4">
      <c r="A793" s="377" t="s">
        <v>737</v>
      </c>
      <c r="B793" s="378">
        <v>0</v>
      </c>
      <c r="C793" s="381">
        <v>0</v>
      </c>
      <c r="D793" s="380" t="str">
        <f t="shared" si="12"/>
        <v/>
      </c>
    </row>
    <row r="794" spans="1:4">
      <c r="A794" s="377" t="s">
        <v>738</v>
      </c>
      <c r="B794" s="378">
        <v>0</v>
      </c>
      <c r="C794" s="379">
        <v>0</v>
      </c>
      <c r="D794" s="380" t="str">
        <f t="shared" si="12"/>
        <v/>
      </c>
    </row>
    <row r="795" spans="1:4">
      <c r="A795" s="377" t="s">
        <v>739</v>
      </c>
      <c r="B795" s="378">
        <v>25</v>
      </c>
      <c r="C795" s="381">
        <v>0</v>
      </c>
      <c r="D795" s="380">
        <f t="shared" si="12"/>
        <v>-100</v>
      </c>
    </row>
    <row r="796" spans="1:4">
      <c r="A796" s="377" t="s">
        <v>740</v>
      </c>
      <c r="B796" s="378">
        <v>70</v>
      </c>
      <c r="C796" s="381">
        <v>0</v>
      </c>
      <c r="D796" s="380">
        <f t="shared" si="12"/>
        <v>-100</v>
      </c>
    </row>
    <row r="797" spans="1:4">
      <c r="A797" s="377" t="s">
        <v>741</v>
      </c>
      <c r="B797" s="378">
        <v>1745</v>
      </c>
      <c r="C797" s="381">
        <v>0</v>
      </c>
      <c r="D797" s="380">
        <f t="shared" si="12"/>
        <v>-100</v>
      </c>
    </row>
    <row r="798" spans="1:4">
      <c r="A798" s="377" t="s">
        <v>742</v>
      </c>
      <c r="B798" s="378">
        <v>0</v>
      </c>
      <c r="C798" s="381">
        <v>0</v>
      </c>
      <c r="D798" s="380" t="str">
        <f t="shared" si="12"/>
        <v/>
      </c>
    </row>
    <row r="799" spans="1:4">
      <c r="A799" s="377" t="s">
        <v>743</v>
      </c>
      <c r="B799" s="378">
        <v>1700</v>
      </c>
      <c r="C799" s="381">
        <v>0</v>
      </c>
      <c r="D799" s="380">
        <f t="shared" si="12"/>
        <v>-100</v>
      </c>
    </row>
    <row r="800" spans="1:4">
      <c r="A800" s="377" t="s">
        <v>744</v>
      </c>
      <c r="B800" s="378">
        <v>0</v>
      </c>
      <c r="C800" s="381">
        <v>0</v>
      </c>
      <c r="D800" s="380" t="str">
        <f t="shared" si="12"/>
        <v/>
      </c>
    </row>
    <row r="801" spans="1:4">
      <c r="A801" s="377" t="s">
        <v>745</v>
      </c>
      <c r="B801" s="378">
        <v>0</v>
      </c>
      <c r="C801" s="381">
        <v>0</v>
      </c>
      <c r="D801" s="380" t="str">
        <f t="shared" si="12"/>
        <v/>
      </c>
    </row>
    <row r="802" spans="1:4">
      <c r="A802" s="377" t="s">
        <v>746</v>
      </c>
      <c r="B802" s="378">
        <v>0</v>
      </c>
      <c r="C802" s="381">
        <v>0</v>
      </c>
      <c r="D802" s="380" t="str">
        <f t="shared" si="12"/>
        <v/>
      </c>
    </row>
    <row r="803" spans="1:4">
      <c r="A803" s="377" t="s">
        <v>747</v>
      </c>
      <c r="B803" s="378">
        <v>45</v>
      </c>
      <c r="C803" s="379">
        <v>0</v>
      </c>
      <c r="D803" s="380">
        <f t="shared" si="12"/>
        <v>-100</v>
      </c>
    </row>
    <row r="804" spans="1:4">
      <c r="A804" s="377" t="s">
        <v>748</v>
      </c>
      <c r="B804" s="378">
        <v>28</v>
      </c>
      <c r="C804" s="381">
        <v>125</v>
      </c>
      <c r="D804" s="380">
        <f t="shared" si="12"/>
        <v>346.428571428571</v>
      </c>
    </row>
    <row r="805" spans="1:4">
      <c r="A805" s="377" t="s">
        <v>749</v>
      </c>
      <c r="B805" s="378">
        <v>28</v>
      </c>
      <c r="C805" s="381">
        <v>24</v>
      </c>
      <c r="D805" s="380">
        <f t="shared" si="12"/>
        <v>-14.2857142857143</v>
      </c>
    </row>
    <row r="806" spans="1:4">
      <c r="A806" s="377" t="s">
        <v>750</v>
      </c>
      <c r="B806" s="378">
        <v>0</v>
      </c>
      <c r="C806" s="381">
        <v>0</v>
      </c>
      <c r="D806" s="380" t="str">
        <f t="shared" si="12"/>
        <v/>
      </c>
    </row>
    <row r="807" spans="1:4">
      <c r="A807" s="377" t="s">
        <v>751</v>
      </c>
      <c r="B807" s="378">
        <v>0</v>
      </c>
      <c r="C807" s="381">
        <v>0</v>
      </c>
      <c r="D807" s="380" t="str">
        <f t="shared" si="12"/>
        <v/>
      </c>
    </row>
    <row r="808" spans="1:4">
      <c r="A808" s="377" t="s">
        <v>752</v>
      </c>
      <c r="B808" s="378">
        <v>0</v>
      </c>
      <c r="C808" s="381">
        <v>0</v>
      </c>
      <c r="D808" s="380" t="str">
        <f t="shared" si="12"/>
        <v/>
      </c>
    </row>
    <row r="809" spans="1:4">
      <c r="A809" s="377" t="s">
        <v>753</v>
      </c>
      <c r="B809" s="378">
        <v>0</v>
      </c>
      <c r="C809" s="381">
        <v>0</v>
      </c>
      <c r="D809" s="380" t="str">
        <f t="shared" si="12"/>
        <v/>
      </c>
    </row>
    <row r="810" spans="1:4">
      <c r="A810" s="377" t="s">
        <v>754</v>
      </c>
      <c r="B810" s="378">
        <v>0</v>
      </c>
      <c r="C810" s="379">
        <v>101</v>
      </c>
      <c r="D810" s="380" t="str">
        <f t="shared" si="12"/>
        <v/>
      </c>
    </row>
    <row r="811" spans="1:4">
      <c r="A811" s="377" t="s">
        <v>755</v>
      </c>
      <c r="B811" s="378">
        <v>0</v>
      </c>
      <c r="C811" s="381">
        <v>0</v>
      </c>
      <c r="D811" s="380" t="str">
        <f t="shared" si="12"/>
        <v/>
      </c>
    </row>
    <row r="812" spans="1:4">
      <c r="A812" s="377" t="s">
        <v>756</v>
      </c>
      <c r="B812" s="378">
        <v>0</v>
      </c>
      <c r="C812" s="381">
        <v>0</v>
      </c>
      <c r="D812" s="380" t="str">
        <f t="shared" si="12"/>
        <v/>
      </c>
    </row>
    <row r="813" spans="1:4">
      <c r="A813" s="377" t="s">
        <v>757</v>
      </c>
      <c r="B813" s="378">
        <v>0</v>
      </c>
      <c r="C813" s="381">
        <v>0</v>
      </c>
      <c r="D813" s="380" t="str">
        <f t="shared" si="12"/>
        <v/>
      </c>
    </row>
    <row r="814" spans="1:4">
      <c r="A814" s="377" t="s">
        <v>758</v>
      </c>
      <c r="B814" s="378">
        <v>0</v>
      </c>
      <c r="C814" s="381">
        <v>0</v>
      </c>
      <c r="D814" s="380" t="str">
        <f t="shared" si="12"/>
        <v/>
      </c>
    </row>
    <row r="815" spans="1:4">
      <c r="A815" s="377" t="s">
        <v>759</v>
      </c>
      <c r="B815" s="378">
        <v>0</v>
      </c>
      <c r="C815" s="381">
        <v>0</v>
      </c>
      <c r="D815" s="380" t="str">
        <f t="shared" si="12"/>
        <v/>
      </c>
    </row>
    <row r="816" spans="1:4">
      <c r="A816" s="377" t="s">
        <v>760</v>
      </c>
      <c r="B816" s="378">
        <v>0</v>
      </c>
      <c r="C816" s="381">
        <v>0</v>
      </c>
      <c r="D816" s="380" t="str">
        <f t="shared" si="12"/>
        <v/>
      </c>
    </row>
    <row r="817" spans="1:4">
      <c r="A817" s="377" t="s">
        <v>761</v>
      </c>
      <c r="B817" s="378">
        <v>0</v>
      </c>
      <c r="C817" s="379">
        <v>0</v>
      </c>
      <c r="D817" s="380" t="str">
        <f t="shared" si="12"/>
        <v/>
      </c>
    </row>
    <row r="818" spans="1:4">
      <c r="A818" s="377" t="s">
        <v>762</v>
      </c>
      <c r="B818" s="378">
        <v>0</v>
      </c>
      <c r="C818" s="381">
        <v>0</v>
      </c>
      <c r="D818" s="380" t="str">
        <f t="shared" si="12"/>
        <v/>
      </c>
    </row>
    <row r="819" spans="1:4">
      <c r="A819" s="377" t="s">
        <v>763</v>
      </c>
      <c r="B819" s="378">
        <v>0</v>
      </c>
      <c r="C819" s="381">
        <v>0</v>
      </c>
      <c r="D819" s="380" t="str">
        <f t="shared" si="12"/>
        <v/>
      </c>
    </row>
    <row r="820" spans="1:4">
      <c r="A820" s="377" t="s">
        <v>764</v>
      </c>
      <c r="B820" s="378">
        <v>0</v>
      </c>
      <c r="C820" s="381">
        <v>0</v>
      </c>
      <c r="D820" s="380" t="str">
        <f t="shared" si="12"/>
        <v/>
      </c>
    </row>
    <row r="821" spans="1:4">
      <c r="A821" s="377" t="s">
        <v>765</v>
      </c>
      <c r="B821" s="378">
        <v>0</v>
      </c>
      <c r="C821" s="381">
        <v>0</v>
      </c>
      <c r="D821" s="380" t="str">
        <f t="shared" si="12"/>
        <v/>
      </c>
    </row>
    <row r="822" spans="1:4">
      <c r="A822" s="377" t="s">
        <v>766</v>
      </c>
      <c r="B822" s="378">
        <v>0</v>
      </c>
      <c r="C822" s="381">
        <v>0</v>
      </c>
      <c r="D822" s="380" t="str">
        <f t="shared" si="12"/>
        <v/>
      </c>
    </row>
    <row r="823" spans="1:4">
      <c r="A823" s="377" t="s">
        <v>767</v>
      </c>
      <c r="B823" s="378">
        <v>0</v>
      </c>
      <c r="C823" s="379">
        <v>0</v>
      </c>
      <c r="D823" s="380" t="str">
        <f t="shared" si="12"/>
        <v/>
      </c>
    </row>
    <row r="824" spans="1:4">
      <c r="A824" s="377" t="s">
        <v>768</v>
      </c>
      <c r="B824" s="378">
        <v>0</v>
      </c>
      <c r="C824" s="381">
        <v>0</v>
      </c>
      <c r="D824" s="380" t="str">
        <f t="shared" si="12"/>
        <v/>
      </c>
    </row>
    <row r="825" spans="1:4">
      <c r="A825" s="377" t="s">
        <v>769</v>
      </c>
      <c r="B825" s="378">
        <v>0</v>
      </c>
      <c r="C825" s="381">
        <v>0</v>
      </c>
      <c r="D825" s="380" t="str">
        <f t="shared" si="12"/>
        <v/>
      </c>
    </row>
    <row r="826" spans="1:4">
      <c r="A826" s="377" t="s">
        <v>770</v>
      </c>
      <c r="B826" s="378">
        <v>0</v>
      </c>
      <c r="C826" s="379">
        <v>0</v>
      </c>
      <c r="D826" s="380" t="str">
        <f t="shared" si="12"/>
        <v/>
      </c>
    </row>
    <row r="827" spans="1:4">
      <c r="A827" s="377" t="s">
        <v>771</v>
      </c>
      <c r="B827" s="378">
        <v>36</v>
      </c>
      <c r="C827" s="381">
        <v>0</v>
      </c>
      <c r="D827" s="380">
        <f t="shared" si="12"/>
        <v>-100</v>
      </c>
    </row>
    <row r="828" spans="1:4">
      <c r="A828" s="377" t="s">
        <v>772</v>
      </c>
      <c r="B828" s="378">
        <v>36</v>
      </c>
      <c r="C828" s="381">
        <v>0</v>
      </c>
      <c r="D828" s="380">
        <f t="shared" si="12"/>
        <v>-100</v>
      </c>
    </row>
    <row r="829" spans="1:4">
      <c r="A829" s="377" t="s">
        <v>773</v>
      </c>
      <c r="B829" s="378">
        <v>0</v>
      </c>
      <c r="C829" s="381">
        <v>0</v>
      </c>
      <c r="D829" s="380" t="str">
        <f t="shared" si="12"/>
        <v/>
      </c>
    </row>
    <row r="830" spans="1:4">
      <c r="A830" s="377" t="s">
        <v>774</v>
      </c>
      <c r="B830" s="378">
        <v>0</v>
      </c>
      <c r="C830" s="381">
        <v>0</v>
      </c>
      <c r="D830" s="380" t="str">
        <f t="shared" si="12"/>
        <v/>
      </c>
    </row>
    <row r="831" spans="1:4">
      <c r="A831" s="377" t="s">
        <v>775</v>
      </c>
      <c r="B831" s="378">
        <v>0</v>
      </c>
      <c r="C831" s="379">
        <v>0</v>
      </c>
      <c r="D831" s="380" t="str">
        <f t="shared" si="12"/>
        <v/>
      </c>
    </row>
    <row r="832" spans="1:4">
      <c r="A832" s="377" t="s">
        <v>776</v>
      </c>
      <c r="B832" s="378">
        <v>0</v>
      </c>
      <c r="C832" s="381">
        <v>0</v>
      </c>
      <c r="D832" s="380" t="str">
        <f t="shared" si="12"/>
        <v/>
      </c>
    </row>
    <row r="833" spans="1:4">
      <c r="A833" s="377" t="s">
        <v>777</v>
      </c>
      <c r="B833" s="378">
        <v>0</v>
      </c>
      <c r="C833" s="381">
        <v>0</v>
      </c>
      <c r="D833" s="380" t="str">
        <f t="shared" si="12"/>
        <v/>
      </c>
    </row>
    <row r="834" spans="1:4">
      <c r="A834" s="377" t="s">
        <v>778</v>
      </c>
      <c r="B834" s="378">
        <v>0</v>
      </c>
      <c r="C834" s="381">
        <v>0</v>
      </c>
      <c r="D834" s="380" t="str">
        <f t="shared" si="12"/>
        <v/>
      </c>
    </row>
    <row r="835" spans="1:4">
      <c r="A835" s="377" t="s">
        <v>779</v>
      </c>
      <c r="B835" s="378">
        <v>0</v>
      </c>
      <c r="C835" s="381">
        <v>0</v>
      </c>
      <c r="D835" s="380" t="str">
        <f t="shared" si="12"/>
        <v/>
      </c>
    </row>
    <row r="836" spans="1:4">
      <c r="A836" s="377" t="s">
        <v>780</v>
      </c>
      <c r="B836" s="378">
        <v>0</v>
      </c>
      <c r="C836" s="381">
        <v>0</v>
      </c>
      <c r="D836" s="380" t="str">
        <f t="shared" ref="D836:D899" si="13">IFERROR((C836/B836-1)*100,"")</f>
        <v/>
      </c>
    </row>
    <row r="837" spans="1:4">
      <c r="A837" s="377" t="s">
        <v>781</v>
      </c>
      <c r="B837" s="378">
        <v>511</v>
      </c>
      <c r="C837" s="381">
        <v>157</v>
      </c>
      <c r="D837" s="380">
        <f t="shared" si="13"/>
        <v>-69.2759295499022</v>
      </c>
    </row>
    <row r="838" spans="1:4">
      <c r="A838" s="377" t="s">
        <v>169</v>
      </c>
      <c r="B838" s="378">
        <v>0</v>
      </c>
      <c r="C838" s="381">
        <v>0</v>
      </c>
      <c r="D838" s="380" t="str">
        <f t="shared" si="13"/>
        <v/>
      </c>
    </row>
    <row r="839" spans="1:4">
      <c r="A839" s="377" t="s">
        <v>170</v>
      </c>
      <c r="B839" s="378">
        <v>0</v>
      </c>
      <c r="C839" s="379">
        <v>0</v>
      </c>
      <c r="D839" s="380" t="str">
        <f t="shared" si="13"/>
        <v/>
      </c>
    </row>
    <row r="840" spans="1:4">
      <c r="A840" s="377" t="s">
        <v>171</v>
      </c>
      <c r="B840" s="378">
        <v>0</v>
      </c>
      <c r="C840" s="381">
        <v>0</v>
      </c>
      <c r="D840" s="380" t="str">
        <f t="shared" si="13"/>
        <v/>
      </c>
    </row>
    <row r="841" spans="1:4">
      <c r="A841" s="377" t="s">
        <v>782</v>
      </c>
      <c r="B841" s="378">
        <v>0</v>
      </c>
      <c r="C841" s="381">
        <v>0</v>
      </c>
      <c r="D841" s="380" t="str">
        <f t="shared" si="13"/>
        <v/>
      </c>
    </row>
    <row r="842" spans="1:4">
      <c r="A842" s="377" t="s">
        <v>783</v>
      </c>
      <c r="B842" s="378">
        <v>266</v>
      </c>
      <c r="C842" s="381">
        <v>157</v>
      </c>
      <c r="D842" s="380">
        <f t="shared" si="13"/>
        <v>-40.9774436090226</v>
      </c>
    </row>
    <row r="843" spans="1:4">
      <c r="A843" s="377" t="s">
        <v>784</v>
      </c>
      <c r="B843" s="378">
        <v>245</v>
      </c>
      <c r="C843" s="381">
        <v>0</v>
      </c>
      <c r="D843" s="380">
        <f t="shared" si="13"/>
        <v>-100</v>
      </c>
    </row>
    <row r="844" spans="1:4">
      <c r="A844" s="377" t="s">
        <v>210</v>
      </c>
      <c r="B844" s="378">
        <v>0</v>
      </c>
      <c r="C844" s="381">
        <v>0</v>
      </c>
      <c r="D844" s="380" t="str">
        <f t="shared" si="13"/>
        <v/>
      </c>
    </row>
    <row r="845" spans="1:4">
      <c r="A845" s="377" t="s">
        <v>785</v>
      </c>
      <c r="B845" s="378">
        <v>0</v>
      </c>
      <c r="C845" s="381">
        <v>0</v>
      </c>
      <c r="D845" s="380" t="str">
        <f t="shared" si="13"/>
        <v/>
      </c>
    </row>
    <row r="846" spans="1:4">
      <c r="A846" s="377" t="s">
        <v>178</v>
      </c>
      <c r="B846" s="378">
        <v>0</v>
      </c>
      <c r="C846" s="381">
        <v>0</v>
      </c>
      <c r="D846" s="380" t="str">
        <f t="shared" si="13"/>
        <v/>
      </c>
    </row>
    <row r="847" spans="1:4">
      <c r="A847" s="377" t="s">
        <v>786</v>
      </c>
      <c r="B847" s="378">
        <v>0</v>
      </c>
      <c r="C847" s="381">
        <v>0</v>
      </c>
      <c r="D847" s="380" t="str">
        <f t="shared" si="13"/>
        <v/>
      </c>
    </row>
    <row r="848" spans="1:4">
      <c r="A848" s="377" t="s">
        <v>787</v>
      </c>
      <c r="B848" s="378">
        <v>5</v>
      </c>
      <c r="C848" s="381">
        <v>10</v>
      </c>
      <c r="D848" s="380">
        <f t="shared" si="13"/>
        <v>100</v>
      </c>
    </row>
    <row r="849" spans="1:4">
      <c r="A849" s="377" t="s">
        <v>788</v>
      </c>
      <c r="B849" s="378">
        <v>5</v>
      </c>
      <c r="C849" s="381">
        <v>10</v>
      </c>
      <c r="D849" s="380">
        <f t="shared" si="13"/>
        <v>100</v>
      </c>
    </row>
    <row r="850" spans="1:4">
      <c r="A850" s="377" t="s">
        <v>789</v>
      </c>
      <c r="B850" s="378">
        <v>89364</v>
      </c>
      <c r="C850" s="379">
        <v>33457</v>
      </c>
      <c r="D850" s="380">
        <f t="shared" si="13"/>
        <v>-62.5609865270131</v>
      </c>
    </row>
    <row r="851" spans="1:4">
      <c r="A851" s="377" t="s">
        <v>790</v>
      </c>
      <c r="B851" s="378">
        <v>5904</v>
      </c>
      <c r="C851" s="381">
        <v>3232</v>
      </c>
      <c r="D851" s="380">
        <f t="shared" si="13"/>
        <v>-45.2574525745258</v>
      </c>
    </row>
    <row r="852" spans="1:4">
      <c r="A852" s="377" t="s">
        <v>169</v>
      </c>
      <c r="B852" s="378">
        <v>1318</v>
      </c>
      <c r="C852" s="379">
        <v>1593</v>
      </c>
      <c r="D852" s="380">
        <f t="shared" si="13"/>
        <v>20.8649468892261</v>
      </c>
    </row>
    <row r="853" spans="1:4">
      <c r="A853" s="377" t="s">
        <v>170</v>
      </c>
      <c r="B853" s="378">
        <v>697</v>
      </c>
      <c r="C853" s="379">
        <v>81</v>
      </c>
      <c r="D853" s="380">
        <f t="shared" si="13"/>
        <v>-88.3787661406026</v>
      </c>
    </row>
    <row r="854" spans="1:4">
      <c r="A854" s="377" t="s">
        <v>171</v>
      </c>
      <c r="B854" s="378">
        <v>0</v>
      </c>
      <c r="C854" s="381">
        <v>0</v>
      </c>
      <c r="D854" s="380" t="str">
        <f t="shared" si="13"/>
        <v/>
      </c>
    </row>
    <row r="855" spans="1:4">
      <c r="A855" s="377" t="s">
        <v>791</v>
      </c>
      <c r="B855" s="378">
        <v>1911</v>
      </c>
      <c r="C855" s="381">
        <v>1300</v>
      </c>
      <c r="D855" s="380">
        <f t="shared" si="13"/>
        <v>-31.9727891156463</v>
      </c>
    </row>
    <row r="856" spans="1:4">
      <c r="A856" s="377" t="s">
        <v>792</v>
      </c>
      <c r="B856" s="378">
        <v>65</v>
      </c>
      <c r="C856" s="381">
        <v>0</v>
      </c>
      <c r="D856" s="380">
        <f t="shared" si="13"/>
        <v>-100</v>
      </c>
    </row>
    <row r="857" spans="1:4">
      <c r="A857" s="377" t="s">
        <v>793</v>
      </c>
      <c r="B857" s="378">
        <v>0</v>
      </c>
      <c r="C857" s="381">
        <v>0</v>
      </c>
      <c r="D857" s="380" t="str">
        <f t="shared" si="13"/>
        <v/>
      </c>
    </row>
    <row r="858" spans="1:4">
      <c r="A858" s="377" t="s">
        <v>794</v>
      </c>
      <c r="B858" s="378">
        <v>0</v>
      </c>
      <c r="C858" s="381">
        <v>0</v>
      </c>
      <c r="D858" s="380" t="str">
        <f t="shared" si="13"/>
        <v/>
      </c>
    </row>
    <row r="859" spans="1:4">
      <c r="A859" s="377" t="s">
        <v>795</v>
      </c>
      <c r="B859" s="378">
        <v>154</v>
      </c>
      <c r="C859" s="381">
        <v>60</v>
      </c>
      <c r="D859" s="380">
        <f t="shared" si="13"/>
        <v>-61.038961038961</v>
      </c>
    </row>
    <row r="860" spans="1:4">
      <c r="A860" s="377" t="s">
        <v>796</v>
      </c>
      <c r="B860" s="378">
        <v>0</v>
      </c>
      <c r="C860" s="381">
        <v>0</v>
      </c>
      <c r="D860" s="380" t="str">
        <f t="shared" si="13"/>
        <v/>
      </c>
    </row>
    <row r="861" spans="1:4">
      <c r="A861" s="377" t="s">
        <v>797</v>
      </c>
      <c r="B861" s="378">
        <v>1759</v>
      </c>
      <c r="C861" s="381">
        <v>198</v>
      </c>
      <c r="D861" s="380">
        <f t="shared" si="13"/>
        <v>-88.7436043206367</v>
      </c>
    </row>
    <row r="862" spans="1:4">
      <c r="A862" s="377" t="s">
        <v>798</v>
      </c>
      <c r="B862" s="378">
        <v>438</v>
      </c>
      <c r="C862" s="381">
        <v>1102</v>
      </c>
      <c r="D862" s="380">
        <f t="shared" si="13"/>
        <v>151.598173515982</v>
      </c>
    </row>
    <row r="863" spans="1:4">
      <c r="A863" s="377" t="s">
        <v>799</v>
      </c>
      <c r="B863" s="378">
        <v>438</v>
      </c>
      <c r="C863" s="381">
        <v>1102</v>
      </c>
      <c r="D863" s="380">
        <f t="shared" si="13"/>
        <v>151.598173515982</v>
      </c>
    </row>
    <row r="864" spans="1:4">
      <c r="A864" s="377" t="s">
        <v>800</v>
      </c>
      <c r="B864" s="378">
        <v>79629</v>
      </c>
      <c r="C864" s="381">
        <v>26138</v>
      </c>
      <c r="D864" s="380">
        <f t="shared" si="13"/>
        <v>-67.1752753393864</v>
      </c>
    </row>
    <row r="865" spans="1:4">
      <c r="A865" s="377" t="s">
        <v>801</v>
      </c>
      <c r="B865" s="378">
        <v>79312</v>
      </c>
      <c r="C865" s="379">
        <v>26104</v>
      </c>
      <c r="D865" s="380">
        <f t="shared" si="13"/>
        <v>-67.0869477506556</v>
      </c>
    </row>
    <row r="866" spans="1:4">
      <c r="A866" s="377" t="s">
        <v>802</v>
      </c>
      <c r="B866" s="378">
        <v>317</v>
      </c>
      <c r="C866" s="381">
        <v>34</v>
      </c>
      <c r="D866" s="380">
        <f t="shared" si="13"/>
        <v>-89.2744479495268</v>
      </c>
    </row>
    <row r="867" spans="1:4">
      <c r="A867" s="377" t="s">
        <v>803</v>
      </c>
      <c r="B867" s="378">
        <v>2435</v>
      </c>
      <c r="C867" s="381">
        <v>2010</v>
      </c>
      <c r="D867" s="380">
        <f t="shared" si="13"/>
        <v>-17.4537987679671</v>
      </c>
    </row>
    <row r="868" spans="1:4">
      <c r="A868" s="377" t="s">
        <v>804</v>
      </c>
      <c r="B868" s="378">
        <v>2435</v>
      </c>
      <c r="C868" s="381">
        <v>2010</v>
      </c>
      <c r="D868" s="380">
        <f t="shared" si="13"/>
        <v>-17.4537987679671</v>
      </c>
    </row>
    <row r="869" spans="1:4">
      <c r="A869" s="377" t="s">
        <v>805</v>
      </c>
      <c r="B869" s="378">
        <v>937</v>
      </c>
      <c r="C869" s="381">
        <v>971</v>
      </c>
      <c r="D869" s="380">
        <f t="shared" si="13"/>
        <v>3.62860192102454</v>
      </c>
    </row>
    <row r="870" spans="1:4">
      <c r="A870" s="377" t="s">
        <v>806</v>
      </c>
      <c r="B870" s="378">
        <v>937</v>
      </c>
      <c r="C870" s="379">
        <v>971</v>
      </c>
      <c r="D870" s="380">
        <f t="shared" si="13"/>
        <v>3.62860192102454</v>
      </c>
    </row>
    <row r="871" spans="1:4">
      <c r="A871" s="377" t="s">
        <v>807</v>
      </c>
      <c r="B871" s="378">
        <v>21</v>
      </c>
      <c r="C871" s="381">
        <v>4</v>
      </c>
      <c r="D871" s="380">
        <f t="shared" si="13"/>
        <v>-80.9523809523809</v>
      </c>
    </row>
    <row r="872" spans="1:4">
      <c r="A872" s="377" t="s">
        <v>808</v>
      </c>
      <c r="B872" s="378">
        <v>21</v>
      </c>
      <c r="C872" s="379">
        <v>4</v>
      </c>
      <c r="D872" s="380">
        <f t="shared" si="13"/>
        <v>-80.9523809523809</v>
      </c>
    </row>
    <row r="873" spans="1:4">
      <c r="A873" s="377" t="s">
        <v>809</v>
      </c>
      <c r="B873" s="378">
        <v>49471</v>
      </c>
      <c r="C873" s="379">
        <v>41699</v>
      </c>
      <c r="D873" s="380">
        <f t="shared" si="13"/>
        <v>-15.7102140648056</v>
      </c>
    </row>
    <row r="874" spans="1:4">
      <c r="A874" s="377" t="s">
        <v>810</v>
      </c>
      <c r="B874" s="378">
        <v>14388</v>
      </c>
      <c r="C874" s="381">
        <v>6443</v>
      </c>
      <c r="D874" s="380">
        <f t="shared" si="13"/>
        <v>-55.2196274673339</v>
      </c>
    </row>
    <row r="875" spans="1:4">
      <c r="A875" s="377" t="s">
        <v>169</v>
      </c>
      <c r="B875" s="378">
        <v>490</v>
      </c>
      <c r="C875" s="381">
        <v>497</v>
      </c>
      <c r="D875" s="380">
        <f t="shared" si="13"/>
        <v>1.42857142857142</v>
      </c>
    </row>
    <row r="876" spans="1:4">
      <c r="A876" s="377" t="s">
        <v>170</v>
      </c>
      <c r="B876" s="378">
        <v>112</v>
      </c>
      <c r="C876" s="381">
        <v>45</v>
      </c>
      <c r="D876" s="380">
        <f t="shared" si="13"/>
        <v>-59.8214285714286</v>
      </c>
    </row>
    <row r="877" spans="1:4">
      <c r="A877" s="377" t="s">
        <v>171</v>
      </c>
      <c r="B877" s="378">
        <v>0</v>
      </c>
      <c r="C877" s="381">
        <v>0</v>
      </c>
      <c r="D877" s="380" t="str">
        <f t="shared" si="13"/>
        <v/>
      </c>
    </row>
    <row r="878" spans="1:4">
      <c r="A878" s="377" t="s">
        <v>178</v>
      </c>
      <c r="B878" s="378">
        <v>3712</v>
      </c>
      <c r="C878" s="381">
        <v>2262</v>
      </c>
      <c r="D878" s="380">
        <f t="shared" si="13"/>
        <v>-39.0625</v>
      </c>
    </row>
    <row r="879" spans="1:4">
      <c r="A879" s="377" t="s">
        <v>811</v>
      </c>
      <c r="B879" s="378">
        <v>368</v>
      </c>
      <c r="C879" s="381">
        <v>0</v>
      </c>
      <c r="D879" s="380">
        <f t="shared" si="13"/>
        <v>-100</v>
      </c>
    </row>
    <row r="880" spans="1:4">
      <c r="A880" s="377" t="s">
        <v>812</v>
      </c>
      <c r="B880" s="378">
        <v>241</v>
      </c>
      <c r="C880" s="381">
        <v>93</v>
      </c>
      <c r="D880" s="380">
        <f t="shared" si="13"/>
        <v>-61.4107883817427</v>
      </c>
    </row>
    <row r="881" spans="1:4">
      <c r="A881" s="377" t="s">
        <v>813</v>
      </c>
      <c r="B881" s="378">
        <v>403</v>
      </c>
      <c r="C881" s="381">
        <v>379</v>
      </c>
      <c r="D881" s="380">
        <f t="shared" si="13"/>
        <v>-5.95533498759305</v>
      </c>
    </row>
    <row r="882" spans="1:4">
      <c r="A882" s="377" t="s">
        <v>814</v>
      </c>
      <c r="B882" s="378">
        <v>87</v>
      </c>
      <c r="C882" s="381">
        <v>0</v>
      </c>
      <c r="D882" s="380">
        <f t="shared" si="13"/>
        <v>-100</v>
      </c>
    </row>
    <row r="883" spans="1:4">
      <c r="A883" s="377" t="s">
        <v>815</v>
      </c>
      <c r="B883" s="378">
        <v>0</v>
      </c>
      <c r="C883" s="381">
        <v>0</v>
      </c>
      <c r="D883" s="380" t="str">
        <f t="shared" si="13"/>
        <v/>
      </c>
    </row>
    <row r="884" spans="1:4">
      <c r="A884" s="377" t="s">
        <v>816</v>
      </c>
      <c r="B884" s="378">
        <v>0</v>
      </c>
      <c r="C884" s="381">
        <v>3</v>
      </c>
      <c r="D884" s="380" t="str">
        <f t="shared" si="13"/>
        <v/>
      </c>
    </row>
    <row r="885" spans="1:4">
      <c r="A885" s="377" t="s">
        <v>817</v>
      </c>
      <c r="B885" s="378">
        <v>8</v>
      </c>
      <c r="C885" s="381">
        <v>0</v>
      </c>
      <c r="D885" s="380">
        <f t="shared" si="13"/>
        <v>-100</v>
      </c>
    </row>
    <row r="886" spans="1:4">
      <c r="A886" s="377" t="s">
        <v>818</v>
      </c>
      <c r="B886" s="378">
        <v>0</v>
      </c>
      <c r="C886" s="381">
        <v>0</v>
      </c>
      <c r="D886" s="380" t="str">
        <f t="shared" si="13"/>
        <v/>
      </c>
    </row>
    <row r="887" spans="1:4">
      <c r="A887" s="377" t="s">
        <v>819</v>
      </c>
      <c r="B887" s="378">
        <v>30</v>
      </c>
      <c r="C887" s="381">
        <v>0</v>
      </c>
      <c r="D887" s="380">
        <f t="shared" si="13"/>
        <v>-100</v>
      </c>
    </row>
    <row r="888" spans="1:4">
      <c r="A888" s="377" t="s">
        <v>820</v>
      </c>
      <c r="B888" s="378">
        <v>36</v>
      </c>
      <c r="C888" s="381">
        <v>525</v>
      </c>
      <c r="D888" s="380">
        <f t="shared" si="13"/>
        <v>1358.33333333333</v>
      </c>
    </row>
    <row r="889" spans="1:4">
      <c r="A889" s="377" t="s">
        <v>821</v>
      </c>
      <c r="B889" s="378">
        <v>0</v>
      </c>
      <c r="C889" s="381">
        <v>0</v>
      </c>
      <c r="D889" s="380" t="str">
        <f t="shared" si="13"/>
        <v/>
      </c>
    </row>
    <row r="890" spans="1:4">
      <c r="A890" s="377" t="s">
        <v>822</v>
      </c>
      <c r="B890" s="378">
        <v>2555</v>
      </c>
      <c r="C890" s="381">
        <v>1915</v>
      </c>
      <c r="D890" s="380">
        <f t="shared" si="13"/>
        <v>-25.0489236790607</v>
      </c>
    </row>
    <row r="891" spans="1:4">
      <c r="A891" s="377" t="s">
        <v>823</v>
      </c>
      <c r="B891" s="378">
        <v>10</v>
      </c>
      <c r="C891" s="381">
        <v>0</v>
      </c>
      <c r="D891" s="380">
        <f t="shared" si="13"/>
        <v>-100</v>
      </c>
    </row>
    <row r="892" spans="1:4">
      <c r="A892" s="377" t="s">
        <v>824</v>
      </c>
      <c r="B892" s="378">
        <v>0</v>
      </c>
      <c r="C892" s="381">
        <v>0</v>
      </c>
      <c r="D892" s="380" t="str">
        <f t="shared" si="13"/>
        <v/>
      </c>
    </row>
    <row r="893" spans="1:4">
      <c r="A893" s="377" t="s">
        <v>825</v>
      </c>
      <c r="B893" s="378">
        <v>1351</v>
      </c>
      <c r="C893" s="381">
        <v>259</v>
      </c>
      <c r="D893" s="380">
        <f t="shared" si="13"/>
        <v>-80.8290155440415</v>
      </c>
    </row>
    <row r="894" spans="1:4">
      <c r="A894" s="377" t="s">
        <v>826</v>
      </c>
      <c r="B894" s="378">
        <v>296</v>
      </c>
      <c r="C894" s="381">
        <v>452</v>
      </c>
      <c r="D894" s="380">
        <f t="shared" si="13"/>
        <v>52.7027027027027</v>
      </c>
    </row>
    <row r="895" spans="1:4">
      <c r="A895" s="377" t="s">
        <v>827</v>
      </c>
      <c r="B895" s="378">
        <v>3582</v>
      </c>
      <c r="C895" s="381">
        <v>0</v>
      </c>
      <c r="D895" s="380">
        <f t="shared" si="13"/>
        <v>-100</v>
      </c>
    </row>
    <row r="896" spans="1:4">
      <c r="A896" s="377" t="s">
        <v>828</v>
      </c>
      <c r="B896" s="378">
        <v>4</v>
      </c>
      <c r="C896" s="381">
        <v>5</v>
      </c>
      <c r="D896" s="380">
        <f t="shared" si="13"/>
        <v>25</v>
      </c>
    </row>
    <row r="897" spans="1:4">
      <c r="A897" s="377" t="s">
        <v>829</v>
      </c>
      <c r="B897" s="378">
        <v>0</v>
      </c>
      <c r="C897" s="381">
        <v>0</v>
      </c>
      <c r="D897" s="380" t="str">
        <f t="shared" si="13"/>
        <v/>
      </c>
    </row>
    <row r="898" spans="1:4">
      <c r="A898" s="377" t="s">
        <v>830</v>
      </c>
      <c r="B898" s="378">
        <v>228</v>
      </c>
      <c r="C898" s="381">
        <v>0</v>
      </c>
      <c r="D898" s="380">
        <f t="shared" si="13"/>
        <v>-100</v>
      </c>
    </row>
    <row r="899" spans="1:4">
      <c r="A899" s="377" t="s">
        <v>831</v>
      </c>
      <c r="B899" s="378">
        <v>875</v>
      </c>
      <c r="C899" s="379">
        <v>8</v>
      </c>
      <c r="D899" s="380">
        <f t="shared" si="13"/>
        <v>-99.0857142857143</v>
      </c>
    </row>
    <row r="900" spans="1:4">
      <c r="A900" s="377" t="s">
        <v>832</v>
      </c>
      <c r="B900" s="378">
        <v>9806</v>
      </c>
      <c r="C900" s="381">
        <v>8759</v>
      </c>
      <c r="D900" s="380">
        <f t="shared" ref="D900:D963" si="14">IFERROR((C900/B900-1)*100,"")</f>
        <v>-10.6771364470732</v>
      </c>
    </row>
    <row r="901" spans="1:4">
      <c r="A901" s="377" t="s">
        <v>169</v>
      </c>
      <c r="B901" s="378">
        <v>5064</v>
      </c>
      <c r="C901" s="381">
        <v>5245</v>
      </c>
      <c r="D901" s="380">
        <f t="shared" si="14"/>
        <v>3.5742496050553</v>
      </c>
    </row>
    <row r="902" spans="1:4">
      <c r="A902" s="377" t="s">
        <v>170</v>
      </c>
      <c r="B902" s="378">
        <v>7</v>
      </c>
      <c r="C902" s="381">
        <v>66</v>
      </c>
      <c r="D902" s="380">
        <f t="shared" si="14"/>
        <v>842.857142857143</v>
      </c>
    </row>
    <row r="903" spans="1:4">
      <c r="A903" s="377" t="s">
        <v>171</v>
      </c>
      <c r="B903" s="378">
        <v>0</v>
      </c>
      <c r="C903" s="381">
        <v>0</v>
      </c>
      <c r="D903" s="380" t="str">
        <f t="shared" si="14"/>
        <v/>
      </c>
    </row>
    <row r="904" spans="1:4">
      <c r="A904" s="377" t="s">
        <v>833</v>
      </c>
      <c r="B904" s="378">
        <v>324</v>
      </c>
      <c r="C904" s="381">
        <v>334</v>
      </c>
      <c r="D904" s="380">
        <f t="shared" si="14"/>
        <v>3.08641975308641</v>
      </c>
    </row>
    <row r="905" spans="1:4">
      <c r="A905" s="377" t="s">
        <v>834</v>
      </c>
      <c r="B905" s="378">
        <v>352</v>
      </c>
      <c r="C905" s="381">
        <v>29</v>
      </c>
      <c r="D905" s="380">
        <f t="shared" si="14"/>
        <v>-91.7613636363636</v>
      </c>
    </row>
    <row r="906" spans="1:4">
      <c r="A906" s="377" t="s">
        <v>835</v>
      </c>
      <c r="B906" s="378">
        <v>0</v>
      </c>
      <c r="C906" s="381">
        <v>0</v>
      </c>
      <c r="D906" s="380" t="str">
        <f t="shared" si="14"/>
        <v/>
      </c>
    </row>
    <row r="907" spans="1:4">
      <c r="A907" s="377" t="s">
        <v>836</v>
      </c>
      <c r="B907" s="378">
        <v>156</v>
      </c>
      <c r="C907" s="381">
        <v>190</v>
      </c>
      <c r="D907" s="380">
        <f t="shared" si="14"/>
        <v>21.7948717948718</v>
      </c>
    </row>
    <row r="908" spans="1:4">
      <c r="A908" s="377" t="s">
        <v>837</v>
      </c>
      <c r="B908" s="378">
        <v>507</v>
      </c>
      <c r="C908" s="381">
        <v>669</v>
      </c>
      <c r="D908" s="380">
        <f t="shared" si="14"/>
        <v>31.9526627218935</v>
      </c>
    </row>
    <row r="909" spans="1:4">
      <c r="A909" s="377" t="s">
        <v>838</v>
      </c>
      <c r="B909" s="378">
        <v>2</v>
      </c>
      <c r="C909" s="381">
        <v>0</v>
      </c>
      <c r="D909" s="380">
        <f t="shared" si="14"/>
        <v>-100</v>
      </c>
    </row>
    <row r="910" spans="1:4">
      <c r="A910" s="377" t="s">
        <v>839</v>
      </c>
      <c r="B910" s="378">
        <v>168</v>
      </c>
      <c r="C910" s="381">
        <v>0</v>
      </c>
      <c r="D910" s="380">
        <f t="shared" si="14"/>
        <v>-100</v>
      </c>
    </row>
    <row r="911" spans="1:4">
      <c r="A911" s="377" t="s">
        <v>840</v>
      </c>
      <c r="B911" s="378">
        <v>6</v>
      </c>
      <c r="C911" s="381">
        <v>10</v>
      </c>
      <c r="D911" s="380">
        <f t="shared" si="14"/>
        <v>66.6666666666667</v>
      </c>
    </row>
    <row r="912" spans="1:4">
      <c r="A912" s="377" t="s">
        <v>841</v>
      </c>
      <c r="B912" s="378">
        <v>0</v>
      </c>
      <c r="C912" s="381">
        <v>0</v>
      </c>
      <c r="D912" s="380" t="str">
        <f t="shared" si="14"/>
        <v/>
      </c>
    </row>
    <row r="913" spans="1:4">
      <c r="A913" s="377" t="s">
        <v>842</v>
      </c>
      <c r="B913" s="378">
        <v>0</v>
      </c>
      <c r="C913" s="381">
        <v>0</v>
      </c>
      <c r="D913" s="380" t="str">
        <f t="shared" si="14"/>
        <v/>
      </c>
    </row>
    <row r="914" spans="1:4">
      <c r="A914" s="377" t="s">
        <v>843</v>
      </c>
      <c r="B914" s="378">
        <v>100</v>
      </c>
      <c r="C914" s="381">
        <v>0</v>
      </c>
      <c r="D914" s="380">
        <f t="shared" si="14"/>
        <v>-100</v>
      </c>
    </row>
    <row r="915" spans="1:4">
      <c r="A915" s="377" t="s">
        <v>844</v>
      </c>
      <c r="B915" s="378">
        <v>0</v>
      </c>
      <c r="C915" s="381">
        <v>0</v>
      </c>
      <c r="D915" s="380" t="str">
        <f t="shared" si="14"/>
        <v/>
      </c>
    </row>
    <row r="916" spans="1:4">
      <c r="A916" s="377" t="s">
        <v>845</v>
      </c>
      <c r="B916" s="378">
        <v>0</v>
      </c>
      <c r="C916" s="381">
        <v>0</v>
      </c>
      <c r="D916" s="380" t="str">
        <f t="shared" si="14"/>
        <v/>
      </c>
    </row>
    <row r="917" spans="1:4">
      <c r="A917" s="377" t="s">
        <v>846</v>
      </c>
      <c r="B917" s="378">
        <v>0</v>
      </c>
      <c r="C917" s="381">
        <v>0</v>
      </c>
      <c r="D917" s="380" t="str">
        <f t="shared" si="14"/>
        <v/>
      </c>
    </row>
    <row r="918" spans="1:4">
      <c r="A918" s="377" t="s">
        <v>847</v>
      </c>
      <c r="B918" s="378">
        <v>2809</v>
      </c>
      <c r="C918" s="381">
        <v>2164</v>
      </c>
      <c r="D918" s="380">
        <f t="shared" si="14"/>
        <v>-22.9619081523674</v>
      </c>
    </row>
    <row r="919" spans="1:4">
      <c r="A919" s="377" t="s">
        <v>848</v>
      </c>
      <c r="B919" s="378">
        <v>0</v>
      </c>
      <c r="C919" s="381">
        <v>0</v>
      </c>
      <c r="D919" s="380" t="str">
        <f t="shared" si="14"/>
        <v/>
      </c>
    </row>
    <row r="920" spans="1:4">
      <c r="A920" s="377" t="s">
        <v>817</v>
      </c>
      <c r="B920" s="378">
        <v>0</v>
      </c>
      <c r="C920" s="381">
        <v>5</v>
      </c>
      <c r="D920" s="380" t="str">
        <f t="shared" si="14"/>
        <v/>
      </c>
    </row>
    <row r="921" spans="1:4">
      <c r="A921" s="377" t="s">
        <v>849</v>
      </c>
      <c r="B921" s="378">
        <v>0</v>
      </c>
      <c r="C921" s="379">
        <v>0</v>
      </c>
      <c r="D921" s="380" t="str">
        <f t="shared" si="14"/>
        <v/>
      </c>
    </row>
    <row r="922" spans="1:4">
      <c r="A922" s="377" t="s">
        <v>850</v>
      </c>
      <c r="B922" s="378">
        <v>311</v>
      </c>
      <c r="C922" s="381">
        <v>47</v>
      </c>
      <c r="D922" s="380">
        <f t="shared" si="14"/>
        <v>-84.887459807074</v>
      </c>
    </row>
    <row r="923" spans="1:4">
      <c r="A923" s="377" t="s">
        <v>851</v>
      </c>
      <c r="B923" s="378">
        <v>8756</v>
      </c>
      <c r="C923" s="381">
        <v>11427</v>
      </c>
      <c r="D923" s="380">
        <f t="shared" si="14"/>
        <v>30.5047967108269</v>
      </c>
    </row>
    <row r="924" spans="1:4">
      <c r="A924" s="377" t="s">
        <v>169</v>
      </c>
      <c r="B924" s="378">
        <v>537</v>
      </c>
      <c r="C924" s="381">
        <v>567</v>
      </c>
      <c r="D924" s="380">
        <f t="shared" si="14"/>
        <v>5.58659217877095</v>
      </c>
    </row>
    <row r="925" spans="1:4">
      <c r="A925" s="377" t="s">
        <v>170</v>
      </c>
      <c r="B925" s="378">
        <v>3</v>
      </c>
      <c r="C925" s="381">
        <v>2</v>
      </c>
      <c r="D925" s="380">
        <f t="shared" si="14"/>
        <v>-33.3333333333333</v>
      </c>
    </row>
    <row r="926" spans="1:4">
      <c r="A926" s="377" t="s">
        <v>171</v>
      </c>
      <c r="B926" s="378">
        <v>0</v>
      </c>
      <c r="C926" s="381">
        <v>0</v>
      </c>
      <c r="D926" s="380" t="str">
        <f t="shared" si="14"/>
        <v/>
      </c>
    </row>
    <row r="927" spans="1:4">
      <c r="A927" s="377" t="s">
        <v>852</v>
      </c>
      <c r="B927" s="378">
        <v>758</v>
      </c>
      <c r="C927" s="381">
        <v>770</v>
      </c>
      <c r="D927" s="380">
        <f t="shared" si="14"/>
        <v>1.58311345646438</v>
      </c>
    </row>
    <row r="928" spans="1:4">
      <c r="A928" s="377" t="s">
        <v>853</v>
      </c>
      <c r="B928" s="378">
        <v>5425</v>
      </c>
      <c r="C928" s="381">
        <v>8297</v>
      </c>
      <c r="D928" s="380">
        <f t="shared" si="14"/>
        <v>52.9400921658986</v>
      </c>
    </row>
    <row r="929" spans="1:4">
      <c r="A929" s="377" t="s">
        <v>854</v>
      </c>
      <c r="B929" s="378">
        <v>485</v>
      </c>
      <c r="C929" s="381">
        <v>847</v>
      </c>
      <c r="D929" s="380">
        <f t="shared" si="14"/>
        <v>74.639175257732</v>
      </c>
    </row>
    <row r="930" spans="1:4">
      <c r="A930" s="377" t="s">
        <v>855</v>
      </c>
      <c r="B930" s="378">
        <v>12</v>
      </c>
      <c r="C930" s="381">
        <v>0</v>
      </c>
      <c r="D930" s="380">
        <f t="shared" si="14"/>
        <v>-100</v>
      </c>
    </row>
    <row r="931" spans="1:4">
      <c r="A931" s="377" t="s">
        <v>856</v>
      </c>
      <c r="B931" s="378">
        <v>249</v>
      </c>
      <c r="C931" s="381">
        <v>6</v>
      </c>
      <c r="D931" s="380">
        <f t="shared" si="14"/>
        <v>-97.5903614457831</v>
      </c>
    </row>
    <row r="932" spans="1:4">
      <c r="A932" s="377" t="s">
        <v>857</v>
      </c>
      <c r="B932" s="378">
        <v>30</v>
      </c>
      <c r="C932" s="381">
        <v>40</v>
      </c>
      <c r="D932" s="380">
        <f t="shared" si="14"/>
        <v>33.3333333333333</v>
      </c>
    </row>
    <row r="933" spans="1:4">
      <c r="A933" s="377" t="s">
        <v>858</v>
      </c>
      <c r="B933" s="378">
        <v>312</v>
      </c>
      <c r="C933" s="381">
        <v>6</v>
      </c>
      <c r="D933" s="380">
        <f t="shared" si="14"/>
        <v>-98.0769230769231</v>
      </c>
    </row>
    <row r="934" spans="1:4">
      <c r="A934" s="377" t="s">
        <v>859</v>
      </c>
      <c r="B934" s="378">
        <v>170</v>
      </c>
      <c r="C934" s="381">
        <v>327</v>
      </c>
      <c r="D934" s="380">
        <f t="shared" si="14"/>
        <v>92.3529411764706</v>
      </c>
    </row>
    <row r="935" spans="1:4">
      <c r="A935" s="377" t="s">
        <v>860</v>
      </c>
      <c r="B935" s="378">
        <v>0</v>
      </c>
      <c r="C935" s="381">
        <v>0</v>
      </c>
      <c r="D935" s="380" t="str">
        <f t="shared" si="14"/>
        <v/>
      </c>
    </row>
    <row r="936" spans="1:4">
      <c r="A936" s="377" t="s">
        <v>861</v>
      </c>
      <c r="B936" s="378">
        <v>0</v>
      </c>
      <c r="C936" s="381">
        <v>0</v>
      </c>
      <c r="D936" s="380" t="str">
        <f t="shared" si="14"/>
        <v/>
      </c>
    </row>
    <row r="937" spans="1:4">
      <c r="A937" s="377" t="s">
        <v>862</v>
      </c>
      <c r="B937" s="378">
        <v>194</v>
      </c>
      <c r="C937" s="381">
        <v>145</v>
      </c>
      <c r="D937" s="380">
        <f t="shared" si="14"/>
        <v>-25.2577319587629</v>
      </c>
    </row>
    <row r="938" spans="1:4">
      <c r="A938" s="377" t="s">
        <v>863</v>
      </c>
      <c r="B938" s="378">
        <v>289</v>
      </c>
      <c r="C938" s="381">
        <v>3</v>
      </c>
      <c r="D938" s="380">
        <f t="shared" si="14"/>
        <v>-98.961937716263</v>
      </c>
    </row>
    <row r="939" spans="1:4">
      <c r="A939" s="377" t="s">
        <v>864</v>
      </c>
      <c r="B939" s="378">
        <v>217</v>
      </c>
      <c r="C939" s="381">
        <v>186</v>
      </c>
      <c r="D939" s="380">
        <f t="shared" si="14"/>
        <v>-14.2857142857143</v>
      </c>
    </row>
    <row r="940" spans="1:4">
      <c r="A940" s="377" t="s">
        <v>865</v>
      </c>
      <c r="B940" s="378">
        <v>0</v>
      </c>
      <c r="C940" s="381">
        <v>0</v>
      </c>
      <c r="D940" s="380" t="str">
        <f t="shared" si="14"/>
        <v/>
      </c>
    </row>
    <row r="941" spans="1:4">
      <c r="A941" s="377" t="s">
        <v>866</v>
      </c>
      <c r="B941" s="378">
        <v>0</v>
      </c>
      <c r="C941" s="381">
        <v>0</v>
      </c>
      <c r="D941" s="380" t="str">
        <f t="shared" si="14"/>
        <v/>
      </c>
    </row>
    <row r="942" spans="1:4">
      <c r="A942" s="377" t="s">
        <v>867</v>
      </c>
      <c r="B942" s="378">
        <v>18</v>
      </c>
      <c r="C942" s="381">
        <v>223</v>
      </c>
      <c r="D942" s="380">
        <f t="shared" si="14"/>
        <v>1138.88888888889</v>
      </c>
    </row>
    <row r="943" spans="1:4">
      <c r="A943" s="377" t="s">
        <v>868</v>
      </c>
      <c r="B943" s="378">
        <v>54</v>
      </c>
      <c r="C943" s="381">
        <v>0</v>
      </c>
      <c r="D943" s="380">
        <f t="shared" si="14"/>
        <v>-100</v>
      </c>
    </row>
    <row r="944" spans="1:4">
      <c r="A944" s="377" t="s">
        <v>869</v>
      </c>
      <c r="B944" s="378">
        <v>1</v>
      </c>
      <c r="C944" s="381">
        <v>2</v>
      </c>
      <c r="D944" s="380">
        <f t="shared" si="14"/>
        <v>100</v>
      </c>
    </row>
    <row r="945" spans="1:4">
      <c r="A945" s="377" t="s">
        <v>844</v>
      </c>
      <c r="B945" s="378">
        <v>0</v>
      </c>
      <c r="C945" s="381">
        <v>0</v>
      </c>
      <c r="D945" s="380" t="str">
        <f t="shared" si="14"/>
        <v/>
      </c>
    </row>
    <row r="946" spans="1:4">
      <c r="A946" s="377" t="s">
        <v>870</v>
      </c>
      <c r="B946" s="378">
        <v>0</v>
      </c>
      <c r="C946" s="381">
        <v>0</v>
      </c>
      <c r="D946" s="380" t="str">
        <f t="shared" si="14"/>
        <v/>
      </c>
    </row>
    <row r="947" spans="1:4">
      <c r="A947" s="377" t="s">
        <v>871</v>
      </c>
      <c r="B947" s="378">
        <v>1</v>
      </c>
      <c r="C947" s="381">
        <v>1</v>
      </c>
      <c r="D947" s="380">
        <f t="shared" si="14"/>
        <v>0</v>
      </c>
    </row>
    <row r="948" spans="1:4">
      <c r="A948" s="377" t="s">
        <v>872</v>
      </c>
      <c r="B948" s="378">
        <v>0</v>
      </c>
      <c r="C948" s="381">
        <v>0</v>
      </c>
      <c r="D948" s="380" t="str">
        <f t="shared" si="14"/>
        <v/>
      </c>
    </row>
    <row r="949" spans="1:4">
      <c r="A949" s="377" t="s">
        <v>873</v>
      </c>
      <c r="B949" s="378">
        <v>0</v>
      </c>
      <c r="C949" s="379">
        <v>0</v>
      </c>
      <c r="D949" s="380" t="str">
        <f t="shared" si="14"/>
        <v/>
      </c>
    </row>
    <row r="950" spans="1:4">
      <c r="A950" s="377" t="s">
        <v>874</v>
      </c>
      <c r="B950" s="378">
        <v>1</v>
      </c>
      <c r="C950" s="381">
        <v>5</v>
      </c>
      <c r="D950" s="380">
        <f t="shared" si="14"/>
        <v>400</v>
      </c>
    </row>
    <row r="951" spans="1:4">
      <c r="A951" s="377" t="s">
        <v>875</v>
      </c>
      <c r="B951" s="378">
        <v>2624</v>
      </c>
      <c r="C951" s="381">
        <v>2452</v>
      </c>
      <c r="D951" s="380">
        <f t="shared" si="14"/>
        <v>-6.55487804878049</v>
      </c>
    </row>
    <row r="952" spans="1:4">
      <c r="A952" s="377" t="s">
        <v>169</v>
      </c>
      <c r="B952" s="378">
        <v>0</v>
      </c>
      <c r="C952" s="381">
        <v>0</v>
      </c>
      <c r="D952" s="380" t="str">
        <f t="shared" si="14"/>
        <v/>
      </c>
    </row>
    <row r="953" spans="1:4">
      <c r="A953" s="377" t="s">
        <v>170</v>
      </c>
      <c r="B953" s="378">
        <v>381</v>
      </c>
      <c r="C953" s="381">
        <v>181</v>
      </c>
      <c r="D953" s="380">
        <f t="shared" si="14"/>
        <v>-52.49343832021</v>
      </c>
    </row>
    <row r="954" spans="1:4">
      <c r="A954" s="377" t="s">
        <v>171</v>
      </c>
      <c r="B954" s="378">
        <v>0</v>
      </c>
      <c r="C954" s="381">
        <v>0</v>
      </c>
      <c r="D954" s="380" t="str">
        <f t="shared" si="14"/>
        <v/>
      </c>
    </row>
    <row r="955" spans="1:4">
      <c r="A955" s="377" t="s">
        <v>876</v>
      </c>
      <c r="B955" s="378">
        <v>528</v>
      </c>
      <c r="C955" s="381">
        <v>698</v>
      </c>
      <c r="D955" s="380">
        <f t="shared" si="14"/>
        <v>32.1969696969697</v>
      </c>
    </row>
    <row r="956" spans="1:4">
      <c r="A956" s="377" t="s">
        <v>877</v>
      </c>
      <c r="B956" s="378">
        <v>1019</v>
      </c>
      <c r="C956" s="381">
        <v>19</v>
      </c>
      <c r="D956" s="380">
        <f t="shared" si="14"/>
        <v>-98.135426889107</v>
      </c>
    </row>
    <row r="957" spans="1:4">
      <c r="A957" s="377" t="s">
        <v>878</v>
      </c>
      <c r="B957" s="378">
        <v>416</v>
      </c>
      <c r="C957" s="381">
        <v>0</v>
      </c>
      <c r="D957" s="380">
        <f t="shared" si="14"/>
        <v>-100</v>
      </c>
    </row>
    <row r="958" spans="1:4">
      <c r="A958" s="377" t="s">
        <v>879</v>
      </c>
      <c r="B958" s="378">
        <v>259</v>
      </c>
      <c r="C958" s="381">
        <v>1050</v>
      </c>
      <c r="D958" s="380">
        <f t="shared" si="14"/>
        <v>305.405405405405</v>
      </c>
    </row>
    <row r="959" spans="1:4">
      <c r="A959" s="377" t="s">
        <v>880</v>
      </c>
      <c r="B959" s="378">
        <v>0</v>
      </c>
      <c r="C959" s="381">
        <v>0</v>
      </c>
      <c r="D959" s="380" t="str">
        <f t="shared" si="14"/>
        <v/>
      </c>
    </row>
    <row r="960" spans="1:4">
      <c r="A960" s="377" t="s">
        <v>178</v>
      </c>
      <c r="B960" s="378">
        <v>0</v>
      </c>
      <c r="C960" s="379">
        <v>0</v>
      </c>
      <c r="D960" s="380" t="str">
        <f t="shared" si="14"/>
        <v/>
      </c>
    </row>
    <row r="961" ht="27" spans="1:4">
      <c r="A961" s="377" t="s">
        <v>881</v>
      </c>
      <c r="B961" s="378">
        <v>21</v>
      </c>
      <c r="C961" s="381">
        <v>504</v>
      </c>
      <c r="D961" s="380">
        <f t="shared" si="14"/>
        <v>2300</v>
      </c>
    </row>
    <row r="962" spans="1:4">
      <c r="A962" s="377" t="s">
        <v>882</v>
      </c>
      <c r="B962" s="378">
        <v>12325</v>
      </c>
      <c r="C962" s="381">
        <v>11767</v>
      </c>
      <c r="D962" s="380">
        <f t="shared" si="14"/>
        <v>-4.52738336713996</v>
      </c>
    </row>
    <row r="963" spans="1:4">
      <c r="A963" s="377" t="s">
        <v>883</v>
      </c>
      <c r="B963" s="378">
        <v>90</v>
      </c>
      <c r="C963" s="381">
        <v>207</v>
      </c>
      <c r="D963" s="380">
        <f t="shared" si="14"/>
        <v>130</v>
      </c>
    </row>
    <row r="964" spans="1:4">
      <c r="A964" s="377" t="s">
        <v>884</v>
      </c>
      <c r="B964" s="378">
        <v>0</v>
      </c>
      <c r="C964" s="381">
        <v>0</v>
      </c>
      <c r="D964" s="380" t="str">
        <f t="shared" ref="D964:D1027" si="15">IFERROR((C964/B964-1)*100,"")</f>
        <v/>
      </c>
    </row>
    <row r="965" spans="1:4">
      <c r="A965" s="377" t="s">
        <v>885</v>
      </c>
      <c r="B965" s="378">
        <v>12234</v>
      </c>
      <c r="C965" s="381">
        <v>11060</v>
      </c>
      <c r="D965" s="380">
        <f t="shared" si="15"/>
        <v>-9.5962072911558</v>
      </c>
    </row>
    <row r="966" spans="1:4">
      <c r="A966" s="377" t="s">
        <v>886</v>
      </c>
      <c r="B966" s="378">
        <v>0</v>
      </c>
      <c r="C966" s="381">
        <v>0</v>
      </c>
      <c r="D966" s="380" t="str">
        <f t="shared" si="15"/>
        <v/>
      </c>
    </row>
    <row r="967" spans="1:4">
      <c r="A967" s="377" t="s">
        <v>887</v>
      </c>
      <c r="B967" s="378">
        <v>0</v>
      </c>
      <c r="C967" s="379">
        <v>500</v>
      </c>
      <c r="D967" s="380" t="str">
        <f t="shared" si="15"/>
        <v/>
      </c>
    </row>
    <row r="968" spans="1:4">
      <c r="A968" s="377" t="s">
        <v>888</v>
      </c>
      <c r="B968" s="378">
        <v>1</v>
      </c>
      <c r="C968" s="381">
        <v>0</v>
      </c>
      <c r="D968" s="380">
        <f t="shared" si="15"/>
        <v>-100</v>
      </c>
    </row>
    <row r="969" spans="1:4">
      <c r="A969" s="377" t="s">
        <v>889</v>
      </c>
      <c r="B969" s="378">
        <v>1512</v>
      </c>
      <c r="C969" s="381">
        <v>846</v>
      </c>
      <c r="D969" s="380">
        <f t="shared" si="15"/>
        <v>-44.047619047619</v>
      </c>
    </row>
    <row r="970" spans="1:4">
      <c r="A970" s="377" t="s">
        <v>890</v>
      </c>
      <c r="B970" s="378">
        <v>0</v>
      </c>
      <c r="C970" s="381">
        <v>0</v>
      </c>
      <c r="D970" s="380" t="str">
        <f t="shared" si="15"/>
        <v/>
      </c>
    </row>
    <row r="971" spans="1:4">
      <c r="A971" s="377" t="s">
        <v>891</v>
      </c>
      <c r="B971" s="378">
        <v>388</v>
      </c>
      <c r="C971" s="381">
        <v>559</v>
      </c>
      <c r="D971" s="380">
        <f t="shared" si="15"/>
        <v>44.0721649484536</v>
      </c>
    </row>
    <row r="972" spans="1:4">
      <c r="A972" s="377" t="s">
        <v>892</v>
      </c>
      <c r="B972" s="378">
        <v>812</v>
      </c>
      <c r="C972" s="381">
        <v>285</v>
      </c>
      <c r="D972" s="380">
        <f t="shared" si="15"/>
        <v>-64.9014778325123</v>
      </c>
    </row>
    <row r="973" spans="1:4">
      <c r="A973" s="377" t="s">
        <v>893</v>
      </c>
      <c r="B973" s="378">
        <v>0</v>
      </c>
      <c r="C973" s="379">
        <v>0</v>
      </c>
      <c r="D973" s="380" t="str">
        <f t="shared" si="15"/>
        <v/>
      </c>
    </row>
    <row r="974" spans="1:4">
      <c r="A974" s="377" t="s">
        <v>894</v>
      </c>
      <c r="B974" s="378">
        <v>312</v>
      </c>
      <c r="C974" s="381">
        <v>2</v>
      </c>
      <c r="D974" s="380">
        <f t="shared" si="15"/>
        <v>-99.3589743589744</v>
      </c>
    </row>
    <row r="975" spans="1:4">
      <c r="A975" s="377" t="s">
        <v>895</v>
      </c>
      <c r="B975" s="378">
        <v>0</v>
      </c>
      <c r="C975" s="381">
        <v>0</v>
      </c>
      <c r="D975" s="380" t="str">
        <f t="shared" si="15"/>
        <v/>
      </c>
    </row>
    <row r="976" spans="1:4">
      <c r="A976" s="377" t="s">
        <v>896</v>
      </c>
      <c r="B976" s="378">
        <v>0</v>
      </c>
      <c r="C976" s="379">
        <v>0</v>
      </c>
      <c r="D976" s="380" t="str">
        <f t="shared" si="15"/>
        <v/>
      </c>
    </row>
    <row r="977" spans="1:4">
      <c r="A977" s="377" t="s">
        <v>897</v>
      </c>
      <c r="B977" s="378">
        <v>0</v>
      </c>
      <c r="C977" s="381">
        <v>0</v>
      </c>
      <c r="D977" s="380" t="str">
        <f t="shared" si="15"/>
        <v/>
      </c>
    </row>
    <row r="978" spans="1:4">
      <c r="A978" s="377" t="s">
        <v>898</v>
      </c>
      <c r="B978" s="378">
        <v>60</v>
      </c>
      <c r="C978" s="381">
        <v>5</v>
      </c>
      <c r="D978" s="380">
        <f t="shared" si="15"/>
        <v>-91.6666666666667</v>
      </c>
    </row>
    <row r="979" spans="1:4">
      <c r="A979" s="377" t="s">
        <v>899</v>
      </c>
      <c r="B979" s="378">
        <v>0</v>
      </c>
      <c r="C979" s="379">
        <v>0</v>
      </c>
      <c r="D979" s="380" t="str">
        <f t="shared" si="15"/>
        <v/>
      </c>
    </row>
    <row r="980" spans="1:4">
      <c r="A980" s="377" t="s">
        <v>900</v>
      </c>
      <c r="B980" s="378">
        <v>60</v>
      </c>
      <c r="C980" s="379">
        <v>5</v>
      </c>
      <c r="D980" s="380">
        <f t="shared" si="15"/>
        <v>-91.6666666666667</v>
      </c>
    </row>
    <row r="981" spans="1:4">
      <c r="A981" s="377" t="s">
        <v>901</v>
      </c>
      <c r="B981" s="378">
        <v>26032</v>
      </c>
      <c r="C981" s="381">
        <v>2782</v>
      </c>
      <c r="D981" s="380">
        <f t="shared" si="15"/>
        <v>-89.3131530424093</v>
      </c>
    </row>
    <row r="982" spans="1:4">
      <c r="A982" s="377" t="s">
        <v>902</v>
      </c>
      <c r="B982" s="378">
        <v>8380</v>
      </c>
      <c r="C982" s="381">
        <v>2735</v>
      </c>
      <c r="D982" s="380">
        <f t="shared" si="15"/>
        <v>-67.36276849642</v>
      </c>
    </row>
    <row r="983" spans="1:4">
      <c r="A983" s="377" t="s">
        <v>169</v>
      </c>
      <c r="B983" s="378">
        <v>393</v>
      </c>
      <c r="C983" s="381">
        <v>374</v>
      </c>
      <c r="D983" s="380">
        <f t="shared" si="15"/>
        <v>-4.83460559796438</v>
      </c>
    </row>
    <row r="984" spans="1:4">
      <c r="A984" s="377" t="s">
        <v>170</v>
      </c>
      <c r="B984" s="378">
        <v>329</v>
      </c>
      <c r="C984" s="381">
        <v>1593</v>
      </c>
      <c r="D984" s="380">
        <f t="shared" si="15"/>
        <v>384.19452887538</v>
      </c>
    </row>
    <row r="985" spans="1:4">
      <c r="A985" s="377" t="s">
        <v>171</v>
      </c>
      <c r="B985" s="378">
        <v>0</v>
      </c>
      <c r="C985" s="381">
        <v>0</v>
      </c>
      <c r="D985" s="380" t="str">
        <f t="shared" si="15"/>
        <v/>
      </c>
    </row>
    <row r="986" spans="1:4">
      <c r="A986" s="377" t="s">
        <v>903</v>
      </c>
      <c r="B986" s="378">
        <v>1582</v>
      </c>
      <c r="C986" s="381">
        <v>0</v>
      </c>
      <c r="D986" s="380">
        <f t="shared" si="15"/>
        <v>-100</v>
      </c>
    </row>
    <row r="987" spans="1:4">
      <c r="A987" s="377" t="s">
        <v>904</v>
      </c>
      <c r="B987" s="378">
        <v>1420</v>
      </c>
      <c r="C987" s="381">
        <v>673</v>
      </c>
      <c r="D987" s="380">
        <f t="shared" si="15"/>
        <v>-52.6056338028169</v>
      </c>
    </row>
    <row r="988" spans="1:4">
      <c r="A988" s="377" t="s">
        <v>905</v>
      </c>
      <c r="B988" s="378">
        <v>96</v>
      </c>
      <c r="C988" s="381">
        <v>0</v>
      </c>
      <c r="D988" s="380">
        <f t="shared" si="15"/>
        <v>-100</v>
      </c>
    </row>
    <row r="989" spans="1:4">
      <c r="A989" s="377" t="s">
        <v>906</v>
      </c>
      <c r="B989" s="378">
        <v>0</v>
      </c>
      <c r="C989" s="381">
        <v>26</v>
      </c>
      <c r="D989" s="380" t="str">
        <f t="shared" si="15"/>
        <v/>
      </c>
    </row>
    <row r="990" spans="1:4">
      <c r="A990" s="377" t="s">
        <v>907</v>
      </c>
      <c r="B990" s="378">
        <v>0</v>
      </c>
      <c r="C990" s="381">
        <v>0</v>
      </c>
      <c r="D990" s="380" t="str">
        <f t="shared" si="15"/>
        <v/>
      </c>
    </row>
    <row r="991" spans="1:4">
      <c r="A991" s="377" t="s">
        <v>908</v>
      </c>
      <c r="B991" s="378">
        <v>4559</v>
      </c>
      <c r="C991" s="381">
        <v>69</v>
      </c>
      <c r="D991" s="380">
        <f t="shared" si="15"/>
        <v>-98.4865101996052</v>
      </c>
    </row>
    <row r="992" spans="1:4">
      <c r="A992" s="377" t="s">
        <v>909</v>
      </c>
      <c r="B992" s="378">
        <v>0</v>
      </c>
      <c r="C992" s="381">
        <v>0</v>
      </c>
      <c r="D992" s="380" t="str">
        <f t="shared" si="15"/>
        <v/>
      </c>
    </row>
    <row r="993" spans="1:4">
      <c r="A993" s="377" t="s">
        <v>910</v>
      </c>
      <c r="B993" s="378">
        <v>0</v>
      </c>
      <c r="C993" s="381">
        <v>0</v>
      </c>
      <c r="D993" s="380" t="str">
        <f t="shared" si="15"/>
        <v/>
      </c>
    </row>
    <row r="994" spans="1:4">
      <c r="A994" s="377" t="s">
        <v>911</v>
      </c>
      <c r="B994" s="378">
        <v>1</v>
      </c>
      <c r="C994" s="381">
        <v>0</v>
      </c>
      <c r="D994" s="380">
        <f t="shared" si="15"/>
        <v>-100</v>
      </c>
    </row>
    <row r="995" spans="1:4">
      <c r="A995" s="377" t="s">
        <v>912</v>
      </c>
      <c r="B995" s="378">
        <v>0</v>
      </c>
      <c r="C995" s="381">
        <v>0</v>
      </c>
      <c r="D995" s="380" t="str">
        <f t="shared" si="15"/>
        <v/>
      </c>
    </row>
    <row r="996" spans="1:4">
      <c r="A996" s="377" t="s">
        <v>913</v>
      </c>
      <c r="B996" s="378">
        <v>0</v>
      </c>
      <c r="C996" s="381">
        <v>0</v>
      </c>
      <c r="D996" s="380" t="str">
        <f t="shared" si="15"/>
        <v/>
      </c>
    </row>
    <row r="997" spans="1:4">
      <c r="A997" s="377" t="s">
        <v>914</v>
      </c>
      <c r="B997" s="378">
        <v>0</v>
      </c>
      <c r="C997" s="381">
        <v>0</v>
      </c>
      <c r="D997" s="380" t="str">
        <f t="shared" si="15"/>
        <v/>
      </c>
    </row>
    <row r="998" spans="1:4">
      <c r="A998" s="377" t="s">
        <v>915</v>
      </c>
      <c r="B998" s="378">
        <v>0</v>
      </c>
      <c r="C998" s="381">
        <v>0</v>
      </c>
      <c r="D998" s="380" t="str">
        <f t="shared" si="15"/>
        <v/>
      </c>
    </row>
    <row r="999" spans="1:4">
      <c r="A999" s="377" t="s">
        <v>916</v>
      </c>
      <c r="B999" s="378">
        <v>0</v>
      </c>
      <c r="C999" s="381">
        <v>0</v>
      </c>
      <c r="D999" s="380" t="str">
        <f t="shared" si="15"/>
        <v/>
      </c>
    </row>
    <row r="1000" spans="1:4">
      <c r="A1000" s="377" t="s">
        <v>917</v>
      </c>
      <c r="B1000" s="378">
        <v>0</v>
      </c>
      <c r="C1000" s="381">
        <v>0</v>
      </c>
      <c r="D1000" s="380" t="str">
        <f t="shared" si="15"/>
        <v/>
      </c>
    </row>
    <row r="1001" spans="1:4">
      <c r="A1001" s="377" t="s">
        <v>918</v>
      </c>
      <c r="B1001" s="378">
        <v>0</v>
      </c>
      <c r="C1001" s="381">
        <v>0</v>
      </c>
      <c r="D1001" s="380" t="str">
        <f t="shared" si="15"/>
        <v/>
      </c>
    </row>
    <row r="1002" spans="1:4">
      <c r="A1002" s="377" t="s">
        <v>919</v>
      </c>
      <c r="B1002" s="378">
        <v>0</v>
      </c>
      <c r="C1002" s="379">
        <v>0</v>
      </c>
      <c r="D1002" s="380" t="str">
        <f t="shared" si="15"/>
        <v/>
      </c>
    </row>
    <row r="1003" spans="1:4">
      <c r="A1003" s="377" t="s">
        <v>920</v>
      </c>
      <c r="B1003" s="378">
        <v>0</v>
      </c>
      <c r="C1003" s="381">
        <v>0</v>
      </c>
      <c r="D1003" s="380" t="str">
        <f t="shared" si="15"/>
        <v/>
      </c>
    </row>
    <row r="1004" spans="1:4">
      <c r="A1004" s="377" t="s">
        <v>921</v>
      </c>
      <c r="B1004" s="378">
        <v>10</v>
      </c>
      <c r="C1004" s="381">
        <v>0</v>
      </c>
      <c r="D1004" s="380">
        <f t="shared" si="15"/>
        <v>-100</v>
      </c>
    </row>
    <row r="1005" spans="1:4">
      <c r="A1005" s="377" t="s">
        <v>169</v>
      </c>
      <c r="B1005" s="378">
        <v>0</v>
      </c>
      <c r="C1005" s="381">
        <v>0</v>
      </c>
      <c r="D1005" s="380" t="str">
        <f t="shared" si="15"/>
        <v/>
      </c>
    </row>
    <row r="1006" spans="1:4">
      <c r="A1006" s="377" t="s">
        <v>170</v>
      </c>
      <c r="B1006" s="378">
        <v>0</v>
      </c>
      <c r="C1006" s="381">
        <v>0</v>
      </c>
      <c r="D1006" s="380" t="str">
        <f t="shared" si="15"/>
        <v/>
      </c>
    </row>
    <row r="1007" spans="1:4">
      <c r="A1007" s="377" t="s">
        <v>171</v>
      </c>
      <c r="B1007" s="378">
        <v>0</v>
      </c>
      <c r="C1007" s="381">
        <v>0</v>
      </c>
      <c r="D1007" s="380" t="str">
        <f t="shared" si="15"/>
        <v/>
      </c>
    </row>
    <row r="1008" spans="1:4">
      <c r="A1008" s="377" t="s">
        <v>922</v>
      </c>
      <c r="B1008" s="378">
        <v>0</v>
      </c>
      <c r="C1008" s="381">
        <v>0</v>
      </c>
      <c r="D1008" s="380" t="str">
        <f t="shared" si="15"/>
        <v/>
      </c>
    </row>
    <row r="1009" spans="1:4">
      <c r="A1009" s="377" t="s">
        <v>923</v>
      </c>
      <c r="B1009" s="378">
        <v>0</v>
      </c>
      <c r="C1009" s="381">
        <v>0</v>
      </c>
      <c r="D1009" s="380" t="str">
        <f t="shared" si="15"/>
        <v/>
      </c>
    </row>
    <row r="1010" spans="1:4">
      <c r="A1010" s="377" t="s">
        <v>924</v>
      </c>
      <c r="B1010" s="378">
        <v>10</v>
      </c>
      <c r="C1010" s="381">
        <v>0</v>
      </c>
      <c r="D1010" s="380">
        <f t="shared" si="15"/>
        <v>-100</v>
      </c>
    </row>
    <row r="1011" spans="1:4">
      <c r="A1011" s="377" t="s">
        <v>925</v>
      </c>
      <c r="B1011" s="378">
        <v>0</v>
      </c>
      <c r="C1011" s="381">
        <v>0</v>
      </c>
      <c r="D1011" s="380" t="str">
        <f t="shared" si="15"/>
        <v/>
      </c>
    </row>
    <row r="1012" spans="1:4">
      <c r="A1012" s="377" t="s">
        <v>926</v>
      </c>
      <c r="B1012" s="378">
        <v>0</v>
      </c>
      <c r="C1012" s="379">
        <v>0</v>
      </c>
      <c r="D1012" s="380" t="str">
        <f t="shared" si="15"/>
        <v/>
      </c>
    </row>
    <row r="1013" spans="1:4">
      <c r="A1013" s="377" t="s">
        <v>927</v>
      </c>
      <c r="B1013" s="378">
        <v>0</v>
      </c>
      <c r="C1013" s="381">
        <v>0</v>
      </c>
      <c r="D1013" s="380" t="str">
        <f t="shared" si="15"/>
        <v/>
      </c>
    </row>
    <row r="1014" spans="1:4">
      <c r="A1014" s="377" t="s">
        <v>928</v>
      </c>
      <c r="B1014" s="378">
        <v>0</v>
      </c>
      <c r="C1014" s="381">
        <v>0</v>
      </c>
      <c r="D1014" s="380" t="str">
        <f t="shared" si="15"/>
        <v/>
      </c>
    </row>
    <row r="1015" spans="1:4">
      <c r="A1015" s="377" t="s">
        <v>169</v>
      </c>
      <c r="B1015" s="378">
        <v>0</v>
      </c>
      <c r="C1015" s="381">
        <v>0</v>
      </c>
      <c r="D1015" s="380" t="str">
        <f t="shared" si="15"/>
        <v/>
      </c>
    </row>
    <row r="1016" spans="1:4">
      <c r="A1016" s="377" t="s">
        <v>170</v>
      </c>
      <c r="B1016" s="378">
        <v>0</v>
      </c>
      <c r="C1016" s="381">
        <v>0</v>
      </c>
      <c r="D1016" s="380" t="str">
        <f t="shared" si="15"/>
        <v/>
      </c>
    </row>
    <row r="1017" spans="1:4">
      <c r="A1017" s="377" t="s">
        <v>171</v>
      </c>
      <c r="B1017" s="378">
        <v>0</v>
      </c>
      <c r="C1017" s="381">
        <v>0</v>
      </c>
      <c r="D1017" s="380" t="str">
        <f t="shared" si="15"/>
        <v/>
      </c>
    </row>
    <row r="1018" spans="1:4">
      <c r="A1018" s="377" t="s">
        <v>929</v>
      </c>
      <c r="B1018" s="378">
        <v>0</v>
      </c>
      <c r="C1018" s="381">
        <v>0</v>
      </c>
      <c r="D1018" s="380" t="str">
        <f t="shared" si="15"/>
        <v/>
      </c>
    </row>
    <row r="1019" spans="1:4">
      <c r="A1019" s="377" t="s">
        <v>930</v>
      </c>
      <c r="B1019" s="378">
        <v>0</v>
      </c>
      <c r="C1019" s="381">
        <v>0</v>
      </c>
      <c r="D1019" s="380" t="str">
        <f t="shared" si="15"/>
        <v/>
      </c>
    </row>
    <row r="1020" spans="1:4">
      <c r="A1020" s="377" t="s">
        <v>931</v>
      </c>
      <c r="B1020" s="378">
        <v>0</v>
      </c>
      <c r="C1020" s="381">
        <v>0</v>
      </c>
      <c r="D1020" s="380" t="str">
        <f t="shared" si="15"/>
        <v/>
      </c>
    </row>
    <row r="1021" spans="1:4">
      <c r="A1021" s="377" t="s">
        <v>932</v>
      </c>
      <c r="B1021" s="378">
        <v>0</v>
      </c>
      <c r="C1021" s="381">
        <v>0</v>
      </c>
      <c r="D1021" s="380" t="str">
        <f t="shared" si="15"/>
        <v/>
      </c>
    </row>
    <row r="1022" spans="1:4">
      <c r="A1022" s="377" t="s">
        <v>933</v>
      </c>
      <c r="B1022" s="378">
        <v>0</v>
      </c>
      <c r="C1022" s="379">
        <v>0</v>
      </c>
      <c r="D1022" s="380" t="str">
        <f t="shared" si="15"/>
        <v/>
      </c>
    </row>
    <row r="1023" spans="1:4">
      <c r="A1023" s="377" t="s">
        <v>934</v>
      </c>
      <c r="B1023" s="378">
        <v>0</v>
      </c>
      <c r="C1023" s="381">
        <v>0</v>
      </c>
      <c r="D1023" s="380" t="str">
        <f t="shared" si="15"/>
        <v/>
      </c>
    </row>
    <row r="1024" spans="1:4">
      <c r="A1024" s="377" t="s">
        <v>935</v>
      </c>
      <c r="B1024" s="378">
        <v>0</v>
      </c>
      <c r="C1024" s="381">
        <v>0</v>
      </c>
      <c r="D1024" s="380" t="str">
        <f t="shared" si="15"/>
        <v/>
      </c>
    </row>
    <row r="1025" spans="1:4">
      <c r="A1025" s="377" t="s">
        <v>169</v>
      </c>
      <c r="B1025" s="378">
        <v>0</v>
      </c>
      <c r="C1025" s="381">
        <v>0</v>
      </c>
      <c r="D1025" s="380" t="str">
        <f t="shared" si="15"/>
        <v/>
      </c>
    </row>
    <row r="1026" spans="1:4">
      <c r="A1026" s="377" t="s">
        <v>170</v>
      </c>
      <c r="B1026" s="378">
        <v>0</v>
      </c>
      <c r="C1026" s="381">
        <v>0</v>
      </c>
      <c r="D1026" s="380" t="str">
        <f t="shared" si="15"/>
        <v/>
      </c>
    </row>
    <row r="1027" spans="1:4">
      <c r="A1027" s="377" t="s">
        <v>171</v>
      </c>
      <c r="B1027" s="378">
        <v>0</v>
      </c>
      <c r="C1027" s="381">
        <v>0</v>
      </c>
      <c r="D1027" s="380" t="str">
        <f t="shared" si="15"/>
        <v/>
      </c>
    </row>
    <row r="1028" spans="1:4">
      <c r="A1028" s="377" t="s">
        <v>926</v>
      </c>
      <c r="B1028" s="378">
        <v>0</v>
      </c>
      <c r="C1028" s="381">
        <v>0</v>
      </c>
      <c r="D1028" s="380" t="str">
        <f t="shared" ref="D1028:D1091" si="16">IFERROR((C1028/B1028-1)*100,"")</f>
        <v/>
      </c>
    </row>
    <row r="1029" spans="1:4">
      <c r="A1029" s="377" t="s">
        <v>936</v>
      </c>
      <c r="B1029" s="378">
        <v>0</v>
      </c>
      <c r="C1029" s="379">
        <v>0</v>
      </c>
      <c r="D1029" s="380" t="str">
        <f t="shared" si="16"/>
        <v/>
      </c>
    </row>
    <row r="1030" spans="1:4">
      <c r="A1030" s="377" t="s">
        <v>937</v>
      </c>
      <c r="B1030" s="378">
        <v>0</v>
      </c>
      <c r="C1030" s="381">
        <v>0</v>
      </c>
      <c r="D1030" s="380" t="str">
        <f t="shared" si="16"/>
        <v/>
      </c>
    </row>
    <row r="1031" spans="1:4">
      <c r="A1031" s="377" t="s">
        <v>938</v>
      </c>
      <c r="B1031" s="378">
        <v>17451</v>
      </c>
      <c r="C1031" s="381">
        <v>0</v>
      </c>
      <c r="D1031" s="380">
        <f t="shared" si="16"/>
        <v>-100</v>
      </c>
    </row>
    <row r="1032" ht="27" spans="1:4">
      <c r="A1032" s="377" t="s">
        <v>939</v>
      </c>
      <c r="B1032" s="378">
        <v>14000</v>
      </c>
      <c r="C1032" s="381">
        <v>0</v>
      </c>
      <c r="D1032" s="380">
        <f t="shared" si="16"/>
        <v>-100</v>
      </c>
    </row>
    <row r="1033" spans="1:4">
      <c r="A1033" s="377" t="s">
        <v>940</v>
      </c>
      <c r="B1033" s="378">
        <v>451</v>
      </c>
      <c r="C1033" s="381">
        <v>0</v>
      </c>
      <c r="D1033" s="380">
        <f t="shared" si="16"/>
        <v>-100</v>
      </c>
    </row>
    <row r="1034" ht="27" spans="1:4">
      <c r="A1034" s="377" t="s">
        <v>941</v>
      </c>
      <c r="B1034" s="378">
        <v>0</v>
      </c>
      <c r="C1034" s="379">
        <v>0</v>
      </c>
      <c r="D1034" s="380" t="str">
        <f t="shared" si="16"/>
        <v/>
      </c>
    </row>
    <row r="1035" spans="1:4">
      <c r="A1035" s="377" t="s">
        <v>942</v>
      </c>
      <c r="B1035" s="378">
        <v>3000</v>
      </c>
      <c r="C1035" s="381">
        <v>0</v>
      </c>
      <c r="D1035" s="380">
        <f t="shared" si="16"/>
        <v>-100</v>
      </c>
    </row>
    <row r="1036" spans="1:4">
      <c r="A1036" s="377" t="s">
        <v>943</v>
      </c>
      <c r="B1036" s="378">
        <v>191</v>
      </c>
      <c r="C1036" s="381">
        <v>47</v>
      </c>
      <c r="D1036" s="380">
        <f t="shared" si="16"/>
        <v>-75.3926701570681</v>
      </c>
    </row>
    <row r="1037" spans="1:4">
      <c r="A1037" s="377" t="s">
        <v>944</v>
      </c>
      <c r="B1037" s="378">
        <v>191</v>
      </c>
      <c r="C1037" s="379">
        <v>22</v>
      </c>
      <c r="D1037" s="380">
        <f t="shared" si="16"/>
        <v>-88.4816753926702</v>
      </c>
    </row>
    <row r="1038" spans="1:4">
      <c r="A1038" s="377" t="s">
        <v>945</v>
      </c>
      <c r="B1038" s="378">
        <v>0</v>
      </c>
      <c r="C1038" s="379">
        <v>25</v>
      </c>
      <c r="D1038" s="380" t="str">
        <f t="shared" si="16"/>
        <v/>
      </c>
    </row>
    <row r="1039" spans="1:4">
      <c r="A1039" s="377" t="s">
        <v>946</v>
      </c>
      <c r="B1039" s="378">
        <v>52504</v>
      </c>
      <c r="C1039" s="381">
        <v>12220</v>
      </c>
      <c r="D1039" s="380">
        <f t="shared" si="16"/>
        <v>-76.7255828127381</v>
      </c>
    </row>
    <row r="1040" spans="1:4">
      <c r="A1040" s="377" t="s">
        <v>947</v>
      </c>
      <c r="B1040" s="378">
        <v>0</v>
      </c>
      <c r="C1040" s="381">
        <v>0</v>
      </c>
      <c r="D1040" s="380" t="str">
        <f t="shared" si="16"/>
        <v/>
      </c>
    </row>
    <row r="1041" spans="1:4">
      <c r="A1041" s="377" t="s">
        <v>169</v>
      </c>
      <c r="B1041" s="378">
        <v>0</v>
      </c>
      <c r="C1041" s="381">
        <v>0</v>
      </c>
      <c r="D1041" s="380" t="str">
        <f t="shared" si="16"/>
        <v/>
      </c>
    </row>
    <row r="1042" spans="1:4">
      <c r="A1042" s="377" t="s">
        <v>170</v>
      </c>
      <c r="B1042" s="378">
        <v>0</v>
      </c>
      <c r="C1042" s="381">
        <v>0</v>
      </c>
      <c r="D1042" s="380" t="str">
        <f t="shared" si="16"/>
        <v/>
      </c>
    </row>
    <row r="1043" spans="1:4">
      <c r="A1043" s="377" t="s">
        <v>171</v>
      </c>
      <c r="B1043" s="378">
        <v>0</v>
      </c>
      <c r="C1043" s="381">
        <v>0</v>
      </c>
      <c r="D1043" s="380" t="str">
        <f t="shared" si="16"/>
        <v/>
      </c>
    </row>
    <row r="1044" spans="1:4">
      <c r="A1044" s="377" t="s">
        <v>948</v>
      </c>
      <c r="B1044" s="378">
        <v>0</v>
      </c>
      <c r="C1044" s="381">
        <v>0</v>
      </c>
      <c r="D1044" s="380" t="str">
        <f t="shared" si="16"/>
        <v/>
      </c>
    </row>
    <row r="1045" spans="1:4">
      <c r="A1045" s="377" t="s">
        <v>949</v>
      </c>
      <c r="B1045" s="378">
        <v>0</v>
      </c>
      <c r="C1045" s="381">
        <v>0</v>
      </c>
      <c r="D1045" s="380" t="str">
        <f t="shared" si="16"/>
        <v/>
      </c>
    </row>
    <row r="1046" spans="1:4">
      <c r="A1046" s="377" t="s">
        <v>950</v>
      </c>
      <c r="B1046" s="378">
        <v>0</v>
      </c>
      <c r="C1046" s="381">
        <v>0</v>
      </c>
      <c r="D1046" s="380" t="str">
        <f t="shared" si="16"/>
        <v/>
      </c>
    </row>
    <row r="1047" spans="1:4">
      <c r="A1047" s="377" t="s">
        <v>951</v>
      </c>
      <c r="B1047" s="378">
        <v>0</v>
      </c>
      <c r="C1047" s="381">
        <v>0</v>
      </c>
      <c r="D1047" s="380" t="str">
        <f t="shared" si="16"/>
        <v/>
      </c>
    </row>
    <row r="1048" spans="1:4">
      <c r="A1048" s="377" t="s">
        <v>952</v>
      </c>
      <c r="B1048" s="378">
        <v>0</v>
      </c>
      <c r="C1048" s="379">
        <v>0</v>
      </c>
      <c r="D1048" s="380" t="str">
        <f t="shared" si="16"/>
        <v/>
      </c>
    </row>
    <row r="1049" spans="1:4">
      <c r="A1049" s="377" t="s">
        <v>953</v>
      </c>
      <c r="B1049" s="378">
        <v>0</v>
      </c>
      <c r="C1049" s="381">
        <v>0</v>
      </c>
      <c r="D1049" s="380" t="str">
        <f t="shared" si="16"/>
        <v/>
      </c>
    </row>
    <row r="1050" spans="1:4">
      <c r="A1050" s="377" t="s">
        <v>954</v>
      </c>
      <c r="B1050" s="378">
        <v>2560</v>
      </c>
      <c r="C1050" s="381">
        <v>0</v>
      </c>
      <c r="D1050" s="380">
        <f t="shared" si="16"/>
        <v>-100</v>
      </c>
    </row>
    <row r="1051" spans="1:4">
      <c r="A1051" s="377" t="s">
        <v>169</v>
      </c>
      <c r="B1051" s="378">
        <v>0</v>
      </c>
      <c r="C1051" s="381">
        <v>0</v>
      </c>
      <c r="D1051" s="380" t="str">
        <f t="shared" si="16"/>
        <v/>
      </c>
    </row>
    <row r="1052" spans="1:4">
      <c r="A1052" s="377" t="s">
        <v>170</v>
      </c>
      <c r="B1052" s="378">
        <v>0</v>
      </c>
      <c r="C1052" s="381">
        <v>0</v>
      </c>
      <c r="D1052" s="380" t="str">
        <f t="shared" si="16"/>
        <v/>
      </c>
    </row>
    <row r="1053" spans="1:4">
      <c r="A1053" s="377" t="s">
        <v>171</v>
      </c>
      <c r="B1053" s="378">
        <v>0</v>
      </c>
      <c r="C1053" s="381">
        <v>0</v>
      </c>
      <c r="D1053" s="380" t="str">
        <f t="shared" si="16"/>
        <v/>
      </c>
    </row>
    <row r="1054" spans="1:4">
      <c r="A1054" s="377" t="s">
        <v>955</v>
      </c>
      <c r="B1054" s="378">
        <v>0</v>
      </c>
      <c r="C1054" s="381">
        <v>0</v>
      </c>
      <c r="D1054" s="380" t="str">
        <f t="shared" si="16"/>
        <v/>
      </c>
    </row>
    <row r="1055" spans="1:4">
      <c r="A1055" s="377" t="s">
        <v>956</v>
      </c>
      <c r="B1055" s="378">
        <v>0</v>
      </c>
      <c r="C1055" s="381">
        <v>0</v>
      </c>
      <c r="D1055" s="380" t="str">
        <f t="shared" si="16"/>
        <v/>
      </c>
    </row>
    <row r="1056" spans="1:4">
      <c r="A1056" s="377" t="s">
        <v>957</v>
      </c>
      <c r="B1056" s="378">
        <v>0</v>
      </c>
      <c r="C1056" s="381">
        <v>0</v>
      </c>
      <c r="D1056" s="380" t="str">
        <f t="shared" si="16"/>
        <v/>
      </c>
    </row>
    <row r="1057" ht="27" spans="1:4">
      <c r="A1057" s="377" t="s">
        <v>958</v>
      </c>
      <c r="B1057" s="378">
        <v>0</v>
      </c>
      <c r="C1057" s="381">
        <v>0</v>
      </c>
      <c r="D1057" s="380" t="str">
        <f t="shared" si="16"/>
        <v/>
      </c>
    </row>
    <row r="1058" spans="1:4">
      <c r="A1058" s="377" t="s">
        <v>959</v>
      </c>
      <c r="B1058" s="378">
        <v>0</v>
      </c>
      <c r="C1058" s="381">
        <v>0</v>
      </c>
      <c r="D1058" s="380" t="str">
        <f t="shared" si="16"/>
        <v/>
      </c>
    </row>
    <row r="1059" spans="1:4">
      <c r="A1059" s="377" t="s">
        <v>960</v>
      </c>
      <c r="B1059" s="378">
        <v>0</v>
      </c>
      <c r="C1059" s="381">
        <v>0</v>
      </c>
      <c r="D1059" s="380" t="str">
        <f t="shared" si="16"/>
        <v/>
      </c>
    </row>
    <row r="1060" spans="1:4">
      <c r="A1060" s="377" t="s">
        <v>961</v>
      </c>
      <c r="B1060" s="378">
        <v>0</v>
      </c>
      <c r="C1060" s="381">
        <v>0</v>
      </c>
      <c r="D1060" s="380" t="str">
        <f t="shared" si="16"/>
        <v/>
      </c>
    </row>
    <row r="1061" spans="1:4">
      <c r="A1061" s="377" t="s">
        <v>962</v>
      </c>
      <c r="B1061" s="378">
        <v>0</v>
      </c>
      <c r="C1061" s="381">
        <v>0</v>
      </c>
      <c r="D1061" s="380" t="str">
        <f t="shared" si="16"/>
        <v/>
      </c>
    </row>
    <row r="1062" spans="1:4">
      <c r="A1062" s="377" t="s">
        <v>963</v>
      </c>
      <c r="B1062" s="378">
        <v>2560</v>
      </c>
      <c r="C1062" s="381">
        <v>0</v>
      </c>
      <c r="D1062" s="380">
        <f t="shared" si="16"/>
        <v>-100</v>
      </c>
    </row>
    <row r="1063" spans="1:4">
      <c r="A1063" s="377" t="s">
        <v>964</v>
      </c>
      <c r="B1063" s="378">
        <v>0</v>
      </c>
      <c r="C1063" s="381">
        <v>0</v>
      </c>
      <c r="D1063" s="380" t="str">
        <f t="shared" si="16"/>
        <v/>
      </c>
    </row>
    <row r="1064" spans="1:4">
      <c r="A1064" s="377" t="s">
        <v>965</v>
      </c>
      <c r="B1064" s="378">
        <v>0</v>
      </c>
      <c r="C1064" s="379">
        <v>0</v>
      </c>
      <c r="D1064" s="380" t="str">
        <f t="shared" si="16"/>
        <v/>
      </c>
    </row>
    <row r="1065" spans="1:4">
      <c r="A1065" s="377" t="s">
        <v>966</v>
      </c>
      <c r="B1065" s="378">
        <v>0</v>
      </c>
      <c r="C1065" s="381">
        <v>0</v>
      </c>
      <c r="D1065" s="380" t="str">
        <f t="shared" si="16"/>
        <v/>
      </c>
    </row>
    <row r="1066" spans="1:4">
      <c r="A1066" s="377" t="s">
        <v>967</v>
      </c>
      <c r="B1066" s="378">
        <v>0</v>
      </c>
      <c r="C1066" s="381">
        <v>0</v>
      </c>
      <c r="D1066" s="380" t="str">
        <f t="shared" si="16"/>
        <v/>
      </c>
    </row>
    <row r="1067" spans="1:4">
      <c r="A1067" s="377" t="s">
        <v>169</v>
      </c>
      <c r="B1067" s="378">
        <v>0</v>
      </c>
      <c r="C1067" s="381">
        <v>0</v>
      </c>
      <c r="D1067" s="380" t="str">
        <f t="shared" si="16"/>
        <v/>
      </c>
    </row>
    <row r="1068" spans="1:4">
      <c r="A1068" s="377" t="s">
        <v>170</v>
      </c>
      <c r="B1068" s="378">
        <v>0</v>
      </c>
      <c r="C1068" s="381">
        <v>0</v>
      </c>
      <c r="D1068" s="380" t="str">
        <f t="shared" si="16"/>
        <v/>
      </c>
    </row>
    <row r="1069" spans="1:4">
      <c r="A1069" s="377" t="s">
        <v>171</v>
      </c>
      <c r="B1069" s="378">
        <v>0</v>
      </c>
      <c r="C1069" s="379">
        <v>0</v>
      </c>
      <c r="D1069" s="380" t="str">
        <f t="shared" si="16"/>
        <v/>
      </c>
    </row>
    <row r="1070" spans="1:4">
      <c r="A1070" s="377" t="s">
        <v>968</v>
      </c>
      <c r="B1070" s="378">
        <v>0</v>
      </c>
      <c r="C1070" s="381">
        <v>0</v>
      </c>
      <c r="D1070" s="380" t="str">
        <f t="shared" si="16"/>
        <v/>
      </c>
    </row>
    <row r="1071" spans="1:4">
      <c r="A1071" s="377" t="s">
        <v>969</v>
      </c>
      <c r="B1071" s="378">
        <v>41370</v>
      </c>
      <c r="C1071" s="381">
        <v>12220</v>
      </c>
      <c r="D1071" s="380">
        <f t="shared" si="16"/>
        <v>-70.4616872129562</v>
      </c>
    </row>
    <row r="1072" spans="1:4">
      <c r="A1072" s="377" t="s">
        <v>169</v>
      </c>
      <c r="B1072" s="378">
        <v>397</v>
      </c>
      <c r="C1072" s="381">
        <v>422</v>
      </c>
      <c r="D1072" s="380">
        <f t="shared" si="16"/>
        <v>6.29722921914357</v>
      </c>
    </row>
    <row r="1073" spans="1:4">
      <c r="A1073" s="377" t="s">
        <v>170</v>
      </c>
      <c r="B1073" s="378">
        <v>39</v>
      </c>
      <c r="C1073" s="381">
        <v>60</v>
      </c>
      <c r="D1073" s="380">
        <f t="shared" si="16"/>
        <v>53.8461538461539</v>
      </c>
    </row>
    <row r="1074" spans="1:4">
      <c r="A1074" s="377" t="s">
        <v>171</v>
      </c>
      <c r="B1074" s="378">
        <v>0</v>
      </c>
      <c r="C1074" s="381">
        <v>0</v>
      </c>
      <c r="D1074" s="380" t="str">
        <f t="shared" si="16"/>
        <v/>
      </c>
    </row>
    <row r="1075" spans="1:4">
      <c r="A1075" s="377" t="s">
        <v>970</v>
      </c>
      <c r="B1075" s="378">
        <v>0</v>
      </c>
      <c r="C1075" s="381">
        <v>0</v>
      </c>
      <c r="D1075" s="380" t="str">
        <f t="shared" si="16"/>
        <v/>
      </c>
    </row>
    <row r="1076" spans="1:4">
      <c r="A1076" s="377" t="s">
        <v>971</v>
      </c>
      <c r="B1076" s="378">
        <v>0</v>
      </c>
      <c r="C1076" s="381">
        <v>0</v>
      </c>
      <c r="D1076" s="380" t="str">
        <f t="shared" si="16"/>
        <v/>
      </c>
    </row>
    <row r="1077" spans="1:4">
      <c r="A1077" s="377" t="s">
        <v>972</v>
      </c>
      <c r="B1077" s="378">
        <v>0</v>
      </c>
      <c r="C1077" s="381">
        <v>0</v>
      </c>
      <c r="D1077" s="380" t="str">
        <f t="shared" si="16"/>
        <v/>
      </c>
    </row>
    <row r="1078" spans="1:4">
      <c r="A1078" s="377" t="s">
        <v>973</v>
      </c>
      <c r="B1078" s="378">
        <v>0</v>
      </c>
      <c r="C1078" s="381">
        <v>0</v>
      </c>
      <c r="D1078" s="380" t="str">
        <f t="shared" si="16"/>
        <v/>
      </c>
    </row>
    <row r="1079" spans="1:4">
      <c r="A1079" s="377" t="s">
        <v>974</v>
      </c>
      <c r="B1079" s="378">
        <v>40849</v>
      </c>
      <c r="C1079" s="381">
        <v>11648</v>
      </c>
      <c r="D1079" s="380">
        <f t="shared" si="16"/>
        <v>-71.4852260765257</v>
      </c>
    </row>
    <row r="1080" spans="1:4">
      <c r="A1080" s="377" t="s">
        <v>178</v>
      </c>
      <c r="B1080" s="378">
        <v>85</v>
      </c>
      <c r="C1080" s="379">
        <v>90</v>
      </c>
      <c r="D1080" s="380">
        <f t="shared" si="16"/>
        <v>5.88235294117647</v>
      </c>
    </row>
    <row r="1081" spans="1:4">
      <c r="A1081" s="377" t="s">
        <v>975</v>
      </c>
      <c r="B1081" s="378">
        <v>0</v>
      </c>
      <c r="C1081" s="381">
        <v>0</v>
      </c>
      <c r="D1081" s="380" t="str">
        <f t="shared" si="16"/>
        <v/>
      </c>
    </row>
    <row r="1082" spans="1:4">
      <c r="A1082" s="377" t="s">
        <v>976</v>
      </c>
      <c r="B1082" s="378">
        <v>176</v>
      </c>
      <c r="C1082" s="381">
        <v>0</v>
      </c>
      <c r="D1082" s="380">
        <f t="shared" si="16"/>
        <v>-100</v>
      </c>
    </row>
    <row r="1083" spans="1:4">
      <c r="A1083" s="377" t="s">
        <v>169</v>
      </c>
      <c r="B1083" s="378">
        <v>0</v>
      </c>
      <c r="C1083" s="381">
        <v>0</v>
      </c>
      <c r="D1083" s="380" t="str">
        <f t="shared" si="16"/>
        <v/>
      </c>
    </row>
    <row r="1084" spans="1:4">
      <c r="A1084" s="377" t="s">
        <v>170</v>
      </c>
      <c r="B1084" s="378">
        <v>0</v>
      </c>
      <c r="C1084" s="381">
        <v>0</v>
      </c>
      <c r="D1084" s="380" t="str">
        <f t="shared" si="16"/>
        <v/>
      </c>
    </row>
    <row r="1085" spans="1:4">
      <c r="A1085" s="377" t="s">
        <v>171</v>
      </c>
      <c r="B1085" s="378">
        <v>176</v>
      </c>
      <c r="C1085" s="381">
        <v>0</v>
      </c>
      <c r="D1085" s="380">
        <f t="shared" si="16"/>
        <v>-100</v>
      </c>
    </row>
    <row r="1086" spans="1:4">
      <c r="A1086" s="377" t="s">
        <v>977</v>
      </c>
      <c r="B1086" s="378">
        <v>0</v>
      </c>
      <c r="C1086" s="381">
        <v>0</v>
      </c>
      <c r="D1086" s="380" t="str">
        <f t="shared" si="16"/>
        <v/>
      </c>
    </row>
    <row r="1087" spans="1:4">
      <c r="A1087" s="377" t="s">
        <v>978</v>
      </c>
      <c r="B1087" s="378">
        <v>0</v>
      </c>
      <c r="C1087" s="379">
        <v>0</v>
      </c>
      <c r="D1087" s="380" t="str">
        <f t="shared" si="16"/>
        <v/>
      </c>
    </row>
    <row r="1088" spans="1:4">
      <c r="A1088" s="377" t="s">
        <v>979</v>
      </c>
      <c r="B1088" s="378">
        <v>0</v>
      </c>
      <c r="C1088" s="381">
        <v>0</v>
      </c>
      <c r="D1088" s="380" t="str">
        <f t="shared" si="16"/>
        <v/>
      </c>
    </row>
    <row r="1089" spans="1:4">
      <c r="A1089" s="377" t="s">
        <v>980</v>
      </c>
      <c r="B1089" s="378">
        <v>8398</v>
      </c>
      <c r="C1089" s="381">
        <v>0</v>
      </c>
      <c r="D1089" s="380">
        <f t="shared" si="16"/>
        <v>-100</v>
      </c>
    </row>
    <row r="1090" spans="1:4">
      <c r="A1090" s="377" t="s">
        <v>169</v>
      </c>
      <c r="B1090" s="378">
        <v>0</v>
      </c>
      <c r="C1090" s="381">
        <v>0</v>
      </c>
      <c r="D1090" s="380" t="str">
        <f t="shared" si="16"/>
        <v/>
      </c>
    </row>
    <row r="1091" spans="1:4">
      <c r="A1091" s="377" t="s">
        <v>170</v>
      </c>
      <c r="B1091" s="378">
        <v>1</v>
      </c>
      <c r="C1091" s="381">
        <v>0</v>
      </c>
      <c r="D1091" s="380">
        <f t="shared" si="16"/>
        <v>-100</v>
      </c>
    </row>
    <row r="1092" spans="1:4">
      <c r="A1092" s="377" t="s">
        <v>171</v>
      </c>
      <c r="B1092" s="378">
        <v>0</v>
      </c>
      <c r="C1092" s="381">
        <v>0</v>
      </c>
      <c r="D1092" s="380" t="str">
        <f t="shared" ref="D1092:D1155" si="17">IFERROR((C1092/B1092-1)*100,"")</f>
        <v/>
      </c>
    </row>
    <row r="1093" spans="1:4">
      <c r="A1093" s="377" t="s">
        <v>981</v>
      </c>
      <c r="B1093" s="378">
        <v>0</v>
      </c>
      <c r="C1093" s="381">
        <v>0</v>
      </c>
      <c r="D1093" s="380" t="str">
        <f t="shared" si="17"/>
        <v/>
      </c>
    </row>
    <row r="1094" spans="1:4">
      <c r="A1094" s="377" t="s">
        <v>982</v>
      </c>
      <c r="B1094" s="378">
        <v>8397</v>
      </c>
      <c r="C1094" s="381">
        <v>0</v>
      </c>
      <c r="D1094" s="380">
        <f t="shared" si="17"/>
        <v>-100</v>
      </c>
    </row>
    <row r="1095" spans="1:4">
      <c r="A1095" s="377" t="s">
        <v>983</v>
      </c>
      <c r="B1095" s="378">
        <v>0</v>
      </c>
      <c r="C1095" s="379">
        <v>0</v>
      </c>
      <c r="D1095" s="380" t="str">
        <f t="shared" si="17"/>
        <v/>
      </c>
    </row>
    <row r="1096" spans="1:4">
      <c r="A1096" s="377" t="s">
        <v>984</v>
      </c>
      <c r="B1096" s="378">
        <v>0</v>
      </c>
      <c r="C1096" s="381">
        <v>0</v>
      </c>
      <c r="D1096" s="380" t="str">
        <f t="shared" si="17"/>
        <v/>
      </c>
    </row>
    <row r="1097" spans="1:4">
      <c r="A1097" s="377" t="s">
        <v>985</v>
      </c>
      <c r="B1097" s="378">
        <v>0</v>
      </c>
      <c r="C1097" s="381">
        <v>0</v>
      </c>
      <c r="D1097" s="380" t="str">
        <f t="shared" si="17"/>
        <v/>
      </c>
    </row>
    <row r="1098" spans="1:4">
      <c r="A1098" s="377" t="s">
        <v>986</v>
      </c>
      <c r="B1098" s="378">
        <v>0</v>
      </c>
      <c r="C1098" s="381">
        <v>0</v>
      </c>
      <c r="D1098" s="380" t="str">
        <f t="shared" si="17"/>
        <v/>
      </c>
    </row>
    <row r="1099" spans="1:4">
      <c r="A1099" s="377" t="s">
        <v>987</v>
      </c>
      <c r="B1099" s="378">
        <v>0</v>
      </c>
      <c r="C1099" s="381">
        <v>0</v>
      </c>
      <c r="D1099" s="380" t="str">
        <f t="shared" si="17"/>
        <v/>
      </c>
    </row>
    <row r="1100" spans="1:4">
      <c r="A1100" s="377" t="s">
        <v>988</v>
      </c>
      <c r="B1100" s="378">
        <v>0</v>
      </c>
      <c r="C1100" s="381">
        <v>0</v>
      </c>
      <c r="D1100" s="380" t="str">
        <f t="shared" si="17"/>
        <v/>
      </c>
    </row>
    <row r="1101" ht="27" spans="1:4">
      <c r="A1101" s="377" t="s">
        <v>989</v>
      </c>
      <c r="B1101" s="378">
        <v>0</v>
      </c>
      <c r="C1101" s="379">
        <v>0</v>
      </c>
      <c r="D1101" s="380" t="str">
        <f t="shared" si="17"/>
        <v/>
      </c>
    </row>
    <row r="1102" spans="1:4">
      <c r="A1102" s="377" t="s">
        <v>990</v>
      </c>
      <c r="B1102" s="378">
        <v>0</v>
      </c>
      <c r="C1102" s="379">
        <v>0</v>
      </c>
      <c r="D1102" s="380" t="str">
        <f t="shared" si="17"/>
        <v/>
      </c>
    </row>
    <row r="1103" spans="1:4">
      <c r="A1103" s="377" t="s">
        <v>991</v>
      </c>
      <c r="B1103" s="378">
        <v>13606</v>
      </c>
      <c r="C1103" s="381">
        <v>5257</v>
      </c>
      <c r="D1103" s="380">
        <f t="shared" si="17"/>
        <v>-61.3626341320006</v>
      </c>
    </row>
    <row r="1104" spans="1:4">
      <c r="A1104" s="377" t="s">
        <v>992</v>
      </c>
      <c r="B1104" s="378">
        <v>12210</v>
      </c>
      <c r="C1104" s="381">
        <v>5257</v>
      </c>
      <c r="D1104" s="380">
        <f t="shared" si="17"/>
        <v>-56.9451269451269</v>
      </c>
    </row>
    <row r="1105" spans="1:4">
      <c r="A1105" s="377" t="s">
        <v>169</v>
      </c>
      <c r="B1105" s="378">
        <v>219</v>
      </c>
      <c r="C1105" s="381">
        <v>228</v>
      </c>
      <c r="D1105" s="380">
        <f t="shared" si="17"/>
        <v>4.10958904109588</v>
      </c>
    </row>
    <row r="1106" spans="1:4">
      <c r="A1106" s="377" t="s">
        <v>170</v>
      </c>
      <c r="B1106" s="378">
        <v>0</v>
      </c>
      <c r="C1106" s="381">
        <v>0</v>
      </c>
      <c r="D1106" s="380" t="str">
        <f t="shared" si="17"/>
        <v/>
      </c>
    </row>
    <row r="1107" spans="1:4">
      <c r="A1107" s="377" t="s">
        <v>171</v>
      </c>
      <c r="B1107" s="378">
        <v>0</v>
      </c>
      <c r="C1107" s="381">
        <v>0</v>
      </c>
      <c r="D1107" s="380" t="str">
        <f t="shared" si="17"/>
        <v/>
      </c>
    </row>
    <row r="1108" spans="1:4">
      <c r="A1108" s="377" t="s">
        <v>993</v>
      </c>
      <c r="B1108" s="378">
        <v>0</v>
      </c>
      <c r="C1108" s="381">
        <v>0</v>
      </c>
      <c r="D1108" s="380" t="str">
        <f t="shared" si="17"/>
        <v/>
      </c>
    </row>
    <row r="1109" spans="1:4">
      <c r="A1109" s="377" t="s">
        <v>994</v>
      </c>
      <c r="B1109" s="378">
        <v>0</v>
      </c>
      <c r="C1109" s="381">
        <v>0</v>
      </c>
      <c r="D1109" s="380" t="str">
        <f t="shared" si="17"/>
        <v/>
      </c>
    </row>
    <row r="1110" spans="1:4">
      <c r="A1110" s="377" t="s">
        <v>995</v>
      </c>
      <c r="B1110" s="378">
        <v>0</v>
      </c>
      <c r="C1110" s="381">
        <v>0</v>
      </c>
      <c r="D1110" s="380" t="str">
        <f t="shared" si="17"/>
        <v/>
      </c>
    </row>
    <row r="1111" spans="1:4">
      <c r="A1111" s="377" t="s">
        <v>996</v>
      </c>
      <c r="B1111" s="378">
        <v>0</v>
      </c>
      <c r="C1111" s="381">
        <v>0</v>
      </c>
      <c r="D1111" s="380" t="str">
        <f t="shared" si="17"/>
        <v/>
      </c>
    </row>
    <row r="1112" spans="1:4">
      <c r="A1112" s="377" t="s">
        <v>178</v>
      </c>
      <c r="B1112" s="378">
        <v>0</v>
      </c>
      <c r="C1112" s="379">
        <v>0</v>
      </c>
      <c r="D1112" s="380" t="str">
        <f t="shared" si="17"/>
        <v/>
      </c>
    </row>
    <row r="1113" spans="1:4">
      <c r="A1113" s="377" t="s">
        <v>997</v>
      </c>
      <c r="B1113" s="378">
        <v>11991</v>
      </c>
      <c r="C1113" s="381">
        <v>5029</v>
      </c>
      <c r="D1113" s="380">
        <f t="shared" si="17"/>
        <v>-58.0602118255358</v>
      </c>
    </row>
    <row r="1114" spans="1:4">
      <c r="A1114" s="377" t="s">
        <v>998</v>
      </c>
      <c r="B1114" s="378">
        <v>232</v>
      </c>
      <c r="C1114" s="381">
        <v>0</v>
      </c>
      <c r="D1114" s="380">
        <f t="shared" si="17"/>
        <v>-100</v>
      </c>
    </row>
    <row r="1115" spans="1:4">
      <c r="A1115" s="377" t="s">
        <v>169</v>
      </c>
      <c r="B1115" s="378">
        <v>0</v>
      </c>
      <c r="C1115" s="381">
        <v>0</v>
      </c>
      <c r="D1115" s="380" t="str">
        <f t="shared" si="17"/>
        <v/>
      </c>
    </row>
    <row r="1116" spans="1:4">
      <c r="A1116" s="377" t="s">
        <v>170</v>
      </c>
      <c r="B1116" s="378">
        <v>0</v>
      </c>
      <c r="C1116" s="381">
        <v>0</v>
      </c>
      <c r="D1116" s="380" t="str">
        <f t="shared" si="17"/>
        <v/>
      </c>
    </row>
    <row r="1117" spans="1:4">
      <c r="A1117" s="377" t="s">
        <v>171</v>
      </c>
      <c r="B1117" s="378">
        <v>0</v>
      </c>
      <c r="C1117" s="381">
        <v>0</v>
      </c>
      <c r="D1117" s="380" t="str">
        <f t="shared" si="17"/>
        <v/>
      </c>
    </row>
    <row r="1118" spans="1:4">
      <c r="A1118" s="377" t="s">
        <v>999</v>
      </c>
      <c r="B1118" s="378">
        <v>0</v>
      </c>
      <c r="C1118" s="379">
        <v>0</v>
      </c>
      <c r="D1118" s="380" t="str">
        <f t="shared" si="17"/>
        <v/>
      </c>
    </row>
    <row r="1119" spans="1:4">
      <c r="A1119" s="377" t="s">
        <v>1000</v>
      </c>
      <c r="B1119" s="378">
        <v>232</v>
      </c>
      <c r="C1119" s="381">
        <v>0</v>
      </c>
      <c r="D1119" s="380">
        <f t="shared" si="17"/>
        <v>-100</v>
      </c>
    </row>
    <row r="1120" spans="1:4">
      <c r="A1120" s="377" t="s">
        <v>1001</v>
      </c>
      <c r="B1120" s="378">
        <v>1164</v>
      </c>
      <c r="C1120" s="381">
        <v>0</v>
      </c>
      <c r="D1120" s="380">
        <f t="shared" si="17"/>
        <v>-100</v>
      </c>
    </row>
    <row r="1121" spans="1:4">
      <c r="A1121" s="377" t="s">
        <v>1002</v>
      </c>
      <c r="B1121" s="378">
        <v>0</v>
      </c>
      <c r="C1121" s="379">
        <v>0</v>
      </c>
      <c r="D1121" s="380" t="str">
        <f t="shared" si="17"/>
        <v/>
      </c>
    </row>
    <row r="1122" spans="1:4">
      <c r="A1122" s="377" t="s">
        <v>1003</v>
      </c>
      <c r="B1122" s="378">
        <v>1164</v>
      </c>
      <c r="C1122" s="379">
        <v>0</v>
      </c>
      <c r="D1122" s="380">
        <f t="shared" si="17"/>
        <v>-100</v>
      </c>
    </row>
    <row r="1123" spans="1:4">
      <c r="A1123" s="377" t="s">
        <v>1004</v>
      </c>
      <c r="B1123" s="378">
        <v>0</v>
      </c>
      <c r="C1123" s="381">
        <v>0</v>
      </c>
      <c r="D1123" s="380" t="str">
        <f t="shared" si="17"/>
        <v/>
      </c>
    </row>
    <row r="1124" spans="1:4">
      <c r="A1124" s="377" t="s">
        <v>1005</v>
      </c>
      <c r="B1124" s="378">
        <v>0</v>
      </c>
      <c r="C1124" s="381">
        <v>0</v>
      </c>
      <c r="D1124" s="380" t="str">
        <f t="shared" si="17"/>
        <v/>
      </c>
    </row>
    <row r="1125" spans="1:4">
      <c r="A1125" s="377" t="s">
        <v>169</v>
      </c>
      <c r="B1125" s="378">
        <v>0</v>
      </c>
      <c r="C1125" s="381">
        <v>0</v>
      </c>
      <c r="D1125" s="380" t="str">
        <f t="shared" si="17"/>
        <v/>
      </c>
    </row>
    <row r="1126" spans="1:4">
      <c r="A1126" s="377" t="s">
        <v>170</v>
      </c>
      <c r="B1126" s="378">
        <v>0</v>
      </c>
      <c r="C1126" s="381">
        <v>0</v>
      </c>
      <c r="D1126" s="380" t="str">
        <f t="shared" si="17"/>
        <v/>
      </c>
    </row>
    <row r="1127" spans="1:4">
      <c r="A1127" s="377" t="s">
        <v>171</v>
      </c>
      <c r="B1127" s="378">
        <v>0</v>
      </c>
      <c r="C1127" s="381">
        <v>0</v>
      </c>
      <c r="D1127" s="380" t="str">
        <f t="shared" si="17"/>
        <v/>
      </c>
    </row>
    <row r="1128" spans="1:4">
      <c r="A1128" s="377" t="s">
        <v>1006</v>
      </c>
      <c r="B1128" s="378">
        <v>0</v>
      </c>
      <c r="C1128" s="381">
        <v>0</v>
      </c>
      <c r="D1128" s="380" t="str">
        <f t="shared" si="17"/>
        <v/>
      </c>
    </row>
    <row r="1129" spans="1:4">
      <c r="A1129" s="377" t="s">
        <v>178</v>
      </c>
      <c r="B1129" s="378">
        <v>0</v>
      </c>
      <c r="C1129" s="379">
        <v>0</v>
      </c>
      <c r="D1129" s="380" t="str">
        <f t="shared" si="17"/>
        <v/>
      </c>
    </row>
    <row r="1130" spans="1:4">
      <c r="A1130" s="377" t="s">
        <v>1007</v>
      </c>
      <c r="B1130" s="378">
        <v>0</v>
      </c>
      <c r="C1130" s="381">
        <v>0</v>
      </c>
      <c r="D1130" s="380" t="str">
        <f t="shared" si="17"/>
        <v/>
      </c>
    </row>
    <row r="1131" spans="1:4">
      <c r="A1131" s="377" t="s">
        <v>1008</v>
      </c>
      <c r="B1131" s="378">
        <v>0</v>
      </c>
      <c r="C1131" s="381">
        <v>0</v>
      </c>
      <c r="D1131" s="380" t="str">
        <f t="shared" si="17"/>
        <v/>
      </c>
    </row>
    <row r="1132" spans="1:4">
      <c r="A1132" s="377" t="s">
        <v>1009</v>
      </c>
      <c r="B1132" s="378">
        <v>0</v>
      </c>
      <c r="C1132" s="381">
        <v>0</v>
      </c>
      <c r="D1132" s="380" t="str">
        <f t="shared" si="17"/>
        <v/>
      </c>
    </row>
    <row r="1133" spans="1:4">
      <c r="A1133" s="377" t="s">
        <v>1010</v>
      </c>
      <c r="B1133" s="378">
        <v>0</v>
      </c>
      <c r="C1133" s="381">
        <v>0</v>
      </c>
      <c r="D1133" s="380" t="str">
        <f t="shared" si="17"/>
        <v/>
      </c>
    </row>
    <row r="1134" spans="1:4">
      <c r="A1134" s="377" t="s">
        <v>1011</v>
      </c>
      <c r="B1134" s="378">
        <v>0</v>
      </c>
      <c r="C1134" s="381">
        <v>0</v>
      </c>
      <c r="D1134" s="380" t="str">
        <f t="shared" si="17"/>
        <v/>
      </c>
    </row>
    <row r="1135" spans="1:4">
      <c r="A1135" s="377" t="s">
        <v>1012</v>
      </c>
      <c r="B1135" s="378">
        <v>0</v>
      </c>
      <c r="C1135" s="381">
        <v>0</v>
      </c>
      <c r="D1135" s="380" t="str">
        <f t="shared" si="17"/>
        <v/>
      </c>
    </row>
    <row r="1136" spans="1:4">
      <c r="A1136" s="377" t="s">
        <v>1013</v>
      </c>
      <c r="B1136" s="378">
        <v>0</v>
      </c>
      <c r="C1136" s="381">
        <v>0</v>
      </c>
      <c r="D1136" s="380" t="str">
        <f t="shared" si="17"/>
        <v/>
      </c>
    </row>
    <row r="1137" spans="1:4">
      <c r="A1137" s="377" t="s">
        <v>1014</v>
      </c>
      <c r="B1137" s="378">
        <v>0</v>
      </c>
      <c r="C1137" s="381">
        <v>0</v>
      </c>
      <c r="D1137" s="380" t="str">
        <f t="shared" si="17"/>
        <v/>
      </c>
    </row>
    <row r="1138" spans="1:4">
      <c r="A1138" s="377" t="s">
        <v>1015</v>
      </c>
      <c r="B1138" s="378">
        <v>0</v>
      </c>
      <c r="C1138" s="381">
        <v>0</v>
      </c>
      <c r="D1138" s="380" t="str">
        <f t="shared" si="17"/>
        <v/>
      </c>
    </row>
    <row r="1139" spans="1:4">
      <c r="A1139" s="377" t="s">
        <v>1016</v>
      </c>
      <c r="B1139" s="378">
        <v>0</v>
      </c>
      <c r="C1139" s="379">
        <v>0</v>
      </c>
      <c r="D1139" s="380" t="str">
        <f t="shared" si="17"/>
        <v/>
      </c>
    </row>
    <row r="1140" spans="1:4">
      <c r="A1140" s="377" t="s">
        <v>1017</v>
      </c>
      <c r="B1140" s="378">
        <v>0</v>
      </c>
      <c r="C1140" s="381">
        <v>0</v>
      </c>
      <c r="D1140" s="380" t="str">
        <f t="shared" si="17"/>
        <v/>
      </c>
    </row>
    <row r="1141" spans="1:4">
      <c r="A1141" s="377" t="s">
        <v>1018</v>
      </c>
      <c r="B1141" s="378">
        <v>0</v>
      </c>
      <c r="C1141" s="381">
        <v>0</v>
      </c>
      <c r="D1141" s="380" t="str">
        <f t="shared" si="17"/>
        <v/>
      </c>
    </row>
    <row r="1142" spans="1:4">
      <c r="A1142" s="377" t="s">
        <v>1019</v>
      </c>
      <c r="B1142" s="378">
        <v>0</v>
      </c>
      <c r="C1142" s="381">
        <v>0</v>
      </c>
      <c r="D1142" s="380" t="str">
        <f t="shared" si="17"/>
        <v/>
      </c>
    </row>
    <row r="1143" spans="1:4">
      <c r="A1143" s="377" t="s">
        <v>1020</v>
      </c>
      <c r="B1143" s="378">
        <v>0</v>
      </c>
      <c r="C1143" s="381">
        <v>0</v>
      </c>
      <c r="D1143" s="380" t="str">
        <f t="shared" si="17"/>
        <v/>
      </c>
    </row>
    <row r="1144" spans="1:4">
      <c r="A1144" s="377" t="s">
        <v>1021</v>
      </c>
      <c r="B1144" s="378">
        <v>0</v>
      </c>
      <c r="C1144" s="381">
        <v>0</v>
      </c>
      <c r="D1144" s="380" t="str">
        <f t="shared" si="17"/>
        <v/>
      </c>
    </row>
    <row r="1145" spans="1:4">
      <c r="A1145" s="377" t="s">
        <v>1022</v>
      </c>
      <c r="B1145" s="378">
        <v>0</v>
      </c>
      <c r="C1145" s="379">
        <v>0</v>
      </c>
      <c r="D1145" s="380" t="str">
        <f t="shared" si="17"/>
        <v/>
      </c>
    </row>
    <row r="1146" spans="1:4">
      <c r="A1146" s="377" t="s">
        <v>1023</v>
      </c>
      <c r="B1146" s="378">
        <v>0</v>
      </c>
      <c r="C1146" s="381">
        <v>0</v>
      </c>
      <c r="D1146" s="380" t="str">
        <f t="shared" si="17"/>
        <v/>
      </c>
    </row>
    <row r="1147" spans="1:4">
      <c r="A1147" s="377" t="s">
        <v>1024</v>
      </c>
      <c r="B1147" s="378">
        <v>0</v>
      </c>
      <c r="C1147" s="381">
        <v>0</v>
      </c>
      <c r="D1147" s="380" t="str">
        <f t="shared" si="17"/>
        <v/>
      </c>
    </row>
    <row r="1148" spans="1:4">
      <c r="A1148" s="377" t="s">
        <v>1025</v>
      </c>
      <c r="B1148" s="378">
        <v>0</v>
      </c>
      <c r="C1148" s="379">
        <v>0</v>
      </c>
      <c r="D1148" s="380" t="str">
        <f t="shared" si="17"/>
        <v/>
      </c>
    </row>
    <row r="1149" spans="1:4">
      <c r="A1149" s="377" t="s">
        <v>1026</v>
      </c>
      <c r="B1149" s="378">
        <v>0</v>
      </c>
      <c r="C1149" s="381">
        <v>0</v>
      </c>
      <c r="D1149" s="380" t="str">
        <f t="shared" si="17"/>
        <v/>
      </c>
    </row>
    <row r="1150" spans="1:4">
      <c r="A1150" s="377" t="s">
        <v>1027</v>
      </c>
      <c r="B1150" s="378">
        <v>0</v>
      </c>
      <c r="C1150" s="381">
        <v>0</v>
      </c>
      <c r="D1150" s="380" t="str">
        <f t="shared" si="17"/>
        <v/>
      </c>
    </row>
    <row r="1151" spans="1:4">
      <c r="A1151" s="377" t="s">
        <v>1028</v>
      </c>
      <c r="B1151" s="378">
        <v>0</v>
      </c>
      <c r="C1151" s="379">
        <v>0</v>
      </c>
      <c r="D1151" s="380" t="str">
        <f t="shared" si="17"/>
        <v/>
      </c>
    </row>
    <row r="1152" spans="1:4">
      <c r="A1152" s="377" t="s">
        <v>1029</v>
      </c>
      <c r="B1152" s="378">
        <v>0</v>
      </c>
      <c r="C1152" s="381">
        <v>0</v>
      </c>
      <c r="D1152" s="380" t="str">
        <f t="shared" si="17"/>
        <v/>
      </c>
    </row>
    <row r="1153" spans="1:4">
      <c r="A1153" s="377" t="s">
        <v>1030</v>
      </c>
      <c r="B1153" s="378">
        <v>0</v>
      </c>
      <c r="C1153" s="381">
        <v>0</v>
      </c>
      <c r="D1153" s="380" t="str">
        <f t="shared" si="17"/>
        <v/>
      </c>
    </row>
    <row r="1154" spans="1:4">
      <c r="A1154" s="377" t="s">
        <v>1031</v>
      </c>
      <c r="B1154" s="378">
        <v>0</v>
      </c>
      <c r="C1154" s="381">
        <v>0</v>
      </c>
      <c r="D1154" s="380" t="str">
        <f t="shared" si="17"/>
        <v/>
      </c>
    </row>
    <row r="1155" spans="1:4">
      <c r="A1155" s="377" t="s">
        <v>1032</v>
      </c>
      <c r="B1155" s="378">
        <v>0</v>
      </c>
      <c r="C1155" s="381">
        <v>0</v>
      </c>
      <c r="D1155" s="380" t="str">
        <f t="shared" si="17"/>
        <v/>
      </c>
    </row>
    <row r="1156" spans="1:4">
      <c r="A1156" s="377" t="s">
        <v>1033</v>
      </c>
      <c r="B1156" s="378">
        <v>0</v>
      </c>
      <c r="C1156" s="381">
        <v>0</v>
      </c>
      <c r="D1156" s="380" t="str">
        <f t="shared" ref="D1156:D1219" si="18">IFERROR((C1156/B1156-1)*100,"")</f>
        <v/>
      </c>
    </row>
    <row r="1157" spans="1:4">
      <c r="A1157" s="377" t="s">
        <v>1034</v>
      </c>
      <c r="B1157" s="378">
        <v>0</v>
      </c>
      <c r="C1157" s="381">
        <v>0</v>
      </c>
      <c r="D1157" s="380" t="str">
        <f t="shared" si="18"/>
        <v/>
      </c>
    </row>
    <row r="1158" spans="1:4">
      <c r="A1158" s="377" t="s">
        <v>1035</v>
      </c>
      <c r="B1158" s="378">
        <v>0</v>
      </c>
      <c r="C1158" s="381">
        <v>0</v>
      </c>
      <c r="D1158" s="380" t="str">
        <f t="shared" si="18"/>
        <v/>
      </c>
    </row>
    <row r="1159" spans="1:4">
      <c r="A1159" s="377" t="s">
        <v>810</v>
      </c>
      <c r="B1159" s="378">
        <v>0</v>
      </c>
      <c r="C1159" s="381">
        <v>0</v>
      </c>
      <c r="D1159" s="380" t="str">
        <f t="shared" si="18"/>
        <v/>
      </c>
    </row>
    <row r="1160" spans="1:4">
      <c r="A1160" s="377" t="s">
        <v>1036</v>
      </c>
      <c r="B1160" s="378">
        <v>0</v>
      </c>
      <c r="C1160" s="381">
        <v>0</v>
      </c>
      <c r="D1160" s="380" t="str">
        <f t="shared" si="18"/>
        <v/>
      </c>
    </row>
    <row r="1161" spans="1:4">
      <c r="A1161" s="377" t="s">
        <v>1037</v>
      </c>
      <c r="B1161" s="378">
        <v>0</v>
      </c>
      <c r="C1161" s="379">
        <v>0</v>
      </c>
      <c r="D1161" s="380" t="str">
        <f t="shared" si="18"/>
        <v/>
      </c>
    </row>
    <row r="1162" spans="1:4">
      <c r="A1162" s="377" t="s">
        <v>1038</v>
      </c>
      <c r="B1162" s="378">
        <v>0</v>
      </c>
      <c r="C1162" s="379">
        <v>0</v>
      </c>
      <c r="D1162" s="380" t="str">
        <f t="shared" si="18"/>
        <v/>
      </c>
    </row>
    <row r="1163" spans="1:4">
      <c r="A1163" s="377" t="s">
        <v>1039</v>
      </c>
      <c r="B1163" s="378">
        <v>2156</v>
      </c>
      <c r="C1163" s="381">
        <v>1999</v>
      </c>
      <c r="D1163" s="380">
        <f t="shared" si="18"/>
        <v>-7.28200371057514</v>
      </c>
    </row>
    <row r="1164" spans="1:4">
      <c r="A1164" s="377" t="s">
        <v>1040</v>
      </c>
      <c r="B1164" s="378">
        <v>1954</v>
      </c>
      <c r="C1164" s="381">
        <v>1799</v>
      </c>
      <c r="D1164" s="380">
        <f t="shared" si="18"/>
        <v>-7.9324462640737</v>
      </c>
    </row>
    <row r="1165" spans="1:4">
      <c r="A1165" s="377" t="s">
        <v>169</v>
      </c>
      <c r="B1165" s="378">
        <v>1091</v>
      </c>
      <c r="C1165" s="381">
        <v>1112</v>
      </c>
      <c r="D1165" s="380">
        <f t="shared" si="18"/>
        <v>1.92483959670027</v>
      </c>
    </row>
    <row r="1166" spans="1:4">
      <c r="A1166" s="377" t="s">
        <v>170</v>
      </c>
      <c r="B1166" s="378">
        <v>2</v>
      </c>
      <c r="C1166" s="381">
        <v>4</v>
      </c>
      <c r="D1166" s="380">
        <f t="shared" si="18"/>
        <v>100</v>
      </c>
    </row>
    <row r="1167" spans="1:4">
      <c r="A1167" s="377" t="s">
        <v>171</v>
      </c>
      <c r="B1167" s="378">
        <v>0</v>
      </c>
      <c r="C1167" s="381">
        <v>0</v>
      </c>
      <c r="D1167" s="380" t="str">
        <f t="shared" si="18"/>
        <v/>
      </c>
    </row>
    <row r="1168" spans="1:4">
      <c r="A1168" s="377" t="s">
        <v>1041</v>
      </c>
      <c r="B1168" s="378">
        <v>57</v>
      </c>
      <c r="C1168" s="381">
        <v>0</v>
      </c>
      <c r="D1168" s="380">
        <f t="shared" si="18"/>
        <v>-100</v>
      </c>
    </row>
    <row r="1169" spans="1:4">
      <c r="A1169" s="377" t="s">
        <v>1042</v>
      </c>
      <c r="B1169" s="378">
        <v>51</v>
      </c>
      <c r="C1169" s="381">
        <v>118</v>
      </c>
      <c r="D1169" s="380">
        <f t="shared" si="18"/>
        <v>131.372549019608</v>
      </c>
    </row>
    <row r="1170" spans="1:4">
      <c r="A1170" s="377" t="s">
        <v>1043</v>
      </c>
      <c r="B1170" s="378">
        <v>0</v>
      </c>
      <c r="C1170" s="381">
        <v>0</v>
      </c>
      <c r="D1170" s="380" t="str">
        <f t="shared" si="18"/>
        <v/>
      </c>
    </row>
    <row r="1171" spans="1:4">
      <c r="A1171" s="377" t="s">
        <v>1044</v>
      </c>
      <c r="B1171" s="378">
        <v>121</v>
      </c>
      <c r="C1171" s="381">
        <v>68</v>
      </c>
      <c r="D1171" s="380">
        <f t="shared" si="18"/>
        <v>-43.801652892562</v>
      </c>
    </row>
    <row r="1172" spans="1:4">
      <c r="A1172" s="377" t="s">
        <v>1045</v>
      </c>
      <c r="B1172" s="378">
        <v>35</v>
      </c>
      <c r="C1172" s="381">
        <v>40</v>
      </c>
      <c r="D1172" s="380">
        <f t="shared" si="18"/>
        <v>14.2857142857143</v>
      </c>
    </row>
    <row r="1173" spans="1:4">
      <c r="A1173" s="377" t="s">
        <v>1046</v>
      </c>
      <c r="B1173" s="378">
        <v>135</v>
      </c>
      <c r="C1173" s="381">
        <v>1</v>
      </c>
      <c r="D1173" s="380">
        <f t="shared" si="18"/>
        <v>-99.2592592592593</v>
      </c>
    </row>
    <row r="1174" spans="1:4">
      <c r="A1174" s="377" t="s">
        <v>1047</v>
      </c>
      <c r="B1174" s="378">
        <v>0</v>
      </c>
      <c r="C1174" s="381">
        <v>0</v>
      </c>
      <c r="D1174" s="380" t="str">
        <f t="shared" si="18"/>
        <v/>
      </c>
    </row>
    <row r="1175" spans="1:4">
      <c r="A1175" s="377" t="s">
        <v>1048</v>
      </c>
      <c r="B1175" s="378">
        <v>34</v>
      </c>
      <c r="C1175" s="381">
        <v>35</v>
      </c>
      <c r="D1175" s="380">
        <f t="shared" si="18"/>
        <v>2.94117647058822</v>
      </c>
    </row>
    <row r="1176" spans="1:4">
      <c r="A1176" s="377" t="s">
        <v>1049</v>
      </c>
      <c r="B1176" s="378">
        <v>0</v>
      </c>
      <c r="C1176" s="381">
        <v>0</v>
      </c>
      <c r="D1176" s="380" t="str">
        <f t="shared" si="18"/>
        <v/>
      </c>
    </row>
    <row r="1177" spans="1:4">
      <c r="A1177" s="377" t="s">
        <v>1050</v>
      </c>
      <c r="B1177" s="378">
        <v>0</v>
      </c>
      <c r="C1177" s="381">
        <v>0</v>
      </c>
      <c r="D1177" s="380" t="str">
        <f t="shared" si="18"/>
        <v/>
      </c>
    </row>
    <row r="1178" spans="1:4">
      <c r="A1178" s="377" t="s">
        <v>1051</v>
      </c>
      <c r="B1178" s="378">
        <v>0</v>
      </c>
      <c r="C1178" s="381">
        <v>0</v>
      </c>
      <c r="D1178" s="380" t="str">
        <f t="shared" si="18"/>
        <v/>
      </c>
    </row>
    <row r="1179" spans="1:4">
      <c r="A1179" s="377" t="s">
        <v>1052</v>
      </c>
      <c r="B1179" s="378">
        <v>0</v>
      </c>
      <c r="C1179" s="381">
        <v>0</v>
      </c>
      <c r="D1179" s="380" t="str">
        <f t="shared" si="18"/>
        <v/>
      </c>
    </row>
    <row r="1180" spans="1:4">
      <c r="A1180" s="377" t="s">
        <v>1053</v>
      </c>
      <c r="B1180" s="378">
        <v>0</v>
      </c>
      <c r="C1180" s="381">
        <v>0</v>
      </c>
      <c r="D1180" s="380" t="str">
        <f t="shared" si="18"/>
        <v/>
      </c>
    </row>
    <row r="1181" spans="1:4">
      <c r="A1181" s="377" t="s">
        <v>1054</v>
      </c>
      <c r="B1181" s="378">
        <v>0</v>
      </c>
      <c r="C1181" s="381">
        <v>0</v>
      </c>
      <c r="D1181" s="380" t="str">
        <f t="shared" si="18"/>
        <v/>
      </c>
    </row>
    <row r="1182" spans="1:4">
      <c r="A1182" s="377" t="s">
        <v>1055</v>
      </c>
      <c r="B1182" s="378">
        <v>0</v>
      </c>
      <c r="C1182" s="381">
        <v>0</v>
      </c>
      <c r="D1182" s="380" t="str">
        <f t="shared" si="18"/>
        <v/>
      </c>
    </row>
    <row r="1183" spans="1:4">
      <c r="A1183" s="377" t="s">
        <v>1056</v>
      </c>
      <c r="B1183" s="378">
        <v>0</v>
      </c>
      <c r="C1183" s="381">
        <v>0</v>
      </c>
      <c r="D1183" s="380" t="str">
        <f t="shared" si="18"/>
        <v/>
      </c>
    </row>
    <row r="1184" spans="1:4">
      <c r="A1184" s="377" t="s">
        <v>1057</v>
      </c>
      <c r="B1184" s="378">
        <v>0</v>
      </c>
      <c r="C1184" s="381">
        <v>0</v>
      </c>
      <c r="D1184" s="380" t="str">
        <f t="shared" si="18"/>
        <v/>
      </c>
    </row>
    <row r="1185" spans="1:4">
      <c r="A1185" s="377" t="s">
        <v>1058</v>
      </c>
      <c r="B1185" s="378">
        <v>0</v>
      </c>
      <c r="C1185" s="381">
        <v>0</v>
      </c>
      <c r="D1185" s="380" t="str">
        <f t="shared" si="18"/>
        <v/>
      </c>
    </row>
    <row r="1186" spans="1:4">
      <c r="A1186" s="377" t="s">
        <v>1059</v>
      </c>
      <c r="B1186" s="378">
        <v>0</v>
      </c>
      <c r="C1186" s="381">
        <v>0</v>
      </c>
      <c r="D1186" s="380" t="str">
        <f t="shared" si="18"/>
        <v/>
      </c>
    </row>
    <row r="1187" spans="1:4">
      <c r="A1187" s="377" t="s">
        <v>1060</v>
      </c>
      <c r="B1187" s="378">
        <v>0</v>
      </c>
      <c r="C1187" s="381">
        <v>0</v>
      </c>
      <c r="D1187" s="380" t="str">
        <f t="shared" si="18"/>
        <v/>
      </c>
    </row>
    <row r="1188" spans="1:4">
      <c r="A1188" s="377" t="s">
        <v>1061</v>
      </c>
      <c r="B1188" s="378">
        <v>0</v>
      </c>
      <c r="C1188" s="381">
        <v>0</v>
      </c>
      <c r="D1188" s="380" t="str">
        <f t="shared" si="18"/>
        <v/>
      </c>
    </row>
    <row r="1189" spans="1:4">
      <c r="A1189" s="377" t="s">
        <v>178</v>
      </c>
      <c r="B1189" s="378">
        <v>411</v>
      </c>
      <c r="C1189" s="379">
        <v>421</v>
      </c>
      <c r="D1189" s="380">
        <f t="shared" si="18"/>
        <v>2.4330900243309</v>
      </c>
    </row>
    <row r="1190" spans="1:4">
      <c r="A1190" s="377" t="s">
        <v>1062</v>
      </c>
      <c r="B1190" s="378">
        <v>17</v>
      </c>
      <c r="C1190" s="381">
        <v>0</v>
      </c>
      <c r="D1190" s="380">
        <f t="shared" si="18"/>
        <v>-100</v>
      </c>
    </row>
    <row r="1191" spans="1:4">
      <c r="A1191" s="377" t="s">
        <v>1063</v>
      </c>
      <c r="B1191" s="378">
        <v>192</v>
      </c>
      <c r="C1191" s="381">
        <v>200</v>
      </c>
      <c r="D1191" s="380">
        <f t="shared" si="18"/>
        <v>4.16666666666667</v>
      </c>
    </row>
    <row r="1192" spans="1:4">
      <c r="A1192" s="377" t="s">
        <v>169</v>
      </c>
      <c r="B1192" s="378">
        <v>2</v>
      </c>
      <c r="C1192" s="381">
        <v>0</v>
      </c>
      <c r="D1192" s="380">
        <f t="shared" si="18"/>
        <v>-100</v>
      </c>
    </row>
    <row r="1193" spans="1:4">
      <c r="A1193" s="377" t="s">
        <v>170</v>
      </c>
      <c r="B1193" s="378">
        <v>101</v>
      </c>
      <c r="C1193" s="381">
        <v>95</v>
      </c>
      <c r="D1193" s="380">
        <f t="shared" si="18"/>
        <v>-5.94059405940595</v>
      </c>
    </row>
    <row r="1194" spans="1:4">
      <c r="A1194" s="377" t="s">
        <v>171</v>
      </c>
      <c r="B1194" s="378">
        <v>0</v>
      </c>
      <c r="C1194" s="381">
        <v>0</v>
      </c>
      <c r="D1194" s="380" t="str">
        <f t="shared" si="18"/>
        <v/>
      </c>
    </row>
    <row r="1195" spans="1:4">
      <c r="A1195" s="377" t="s">
        <v>1064</v>
      </c>
      <c r="B1195" s="378">
        <v>5</v>
      </c>
      <c r="C1195" s="381">
        <v>0</v>
      </c>
      <c r="D1195" s="380">
        <f t="shared" si="18"/>
        <v>-100</v>
      </c>
    </row>
    <row r="1196" spans="1:4">
      <c r="A1196" s="377" t="s">
        <v>1065</v>
      </c>
      <c r="B1196" s="378">
        <v>0</v>
      </c>
      <c r="C1196" s="381">
        <v>0</v>
      </c>
      <c r="D1196" s="380" t="str">
        <f t="shared" si="18"/>
        <v/>
      </c>
    </row>
    <row r="1197" spans="1:4">
      <c r="A1197" s="377" t="s">
        <v>1066</v>
      </c>
      <c r="B1197" s="378">
        <v>0</v>
      </c>
      <c r="C1197" s="381">
        <v>0</v>
      </c>
      <c r="D1197" s="380" t="str">
        <f t="shared" si="18"/>
        <v/>
      </c>
    </row>
    <row r="1198" spans="1:4">
      <c r="A1198" s="377" t="s">
        <v>1067</v>
      </c>
      <c r="B1198" s="378">
        <v>0</v>
      </c>
      <c r="C1198" s="381">
        <v>0</v>
      </c>
      <c r="D1198" s="380" t="str">
        <f t="shared" si="18"/>
        <v/>
      </c>
    </row>
    <row r="1199" spans="1:4">
      <c r="A1199" s="377" t="s">
        <v>1068</v>
      </c>
      <c r="B1199" s="378">
        <v>70</v>
      </c>
      <c r="C1199" s="381">
        <v>105</v>
      </c>
      <c r="D1199" s="380">
        <f t="shared" si="18"/>
        <v>50</v>
      </c>
    </row>
    <row r="1200" spans="1:4">
      <c r="A1200" s="377" t="s">
        <v>1069</v>
      </c>
      <c r="B1200" s="378">
        <v>14</v>
      </c>
      <c r="C1200" s="381">
        <v>0</v>
      </c>
      <c r="D1200" s="380">
        <f t="shared" si="18"/>
        <v>-100</v>
      </c>
    </row>
    <row r="1201" spans="1:4">
      <c r="A1201" s="377" t="s">
        <v>1070</v>
      </c>
      <c r="B1201" s="378">
        <v>0</v>
      </c>
      <c r="C1201" s="381">
        <v>0</v>
      </c>
      <c r="D1201" s="380" t="str">
        <f t="shared" si="18"/>
        <v/>
      </c>
    </row>
    <row r="1202" spans="1:4">
      <c r="A1202" s="377" t="s">
        <v>1071</v>
      </c>
      <c r="B1202" s="378">
        <v>0</v>
      </c>
      <c r="C1202" s="381">
        <v>0</v>
      </c>
      <c r="D1202" s="380" t="str">
        <f t="shared" si="18"/>
        <v/>
      </c>
    </row>
    <row r="1203" spans="1:4">
      <c r="A1203" s="377" t="s">
        <v>1072</v>
      </c>
      <c r="B1203" s="378">
        <v>0</v>
      </c>
      <c r="C1203" s="381">
        <v>0</v>
      </c>
      <c r="D1203" s="380" t="str">
        <f t="shared" si="18"/>
        <v/>
      </c>
    </row>
    <row r="1204" spans="1:4">
      <c r="A1204" s="377" t="s">
        <v>1073</v>
      </c>
      <c r="B1204" s="378">
        <v>0</v>
      </c>
      <c r="C1204" s="379">
        <v>0</v>
      </c>
      <c r="D1204" s="380" t="str">
        <f t="shared" si="18"/>
        <v/>
      </c>
    </row>
    <row r="1205" spans="1:4">
      <c r="A1205" s="377" t="s">
        <v>1074</v>
      </c>
      <c r="B1205" s="378">
        <v>0</v>
      </c>
      <c r="C1205" s="381">
        <v>0</v>
      </c>
      <c r="D1205" s="380" t="str">
        <f t="shared" si="18"/>
        <v/>
      </c>
    </row>
    <row r="1206" spans="1:4">
      <c r="A1206" s="377" t="s">
        <v>1075</v>
      </c>
      <c r="B1206" s="378">
        <v>10</v>
      </c>
      <c r="C1206" s="379">
        <v>0</v>
      </c>
      <c r="D1206" s="380">
        <f t="shared" si="18"/>
        <v>-100</v>
      </c>
    </row>
    <row r="1207" spans="1:4">
      <c r="A1207" s="377" t="s">
        <v>1076</v>
      </c>
      <c r="B1207" s="378">
        <v>10</v>
      </c>
      <c r="C1207" s="379">
        <v>0</v>
      </c>
      <c r="D1207" s="380">
        <f t="shared" si="18"/>
        <v>-100</v>
      </c>
    </row>
    <row r="1208" spans="1:4">
      <c r="A1208" s="377" t="s">
        <v>1077</v>
      </c>
      <c r="B1208" s="378">
        <v>28813</v>
      </c>
      <c r="C1208" s="381">
        <v>22702</v>
      </c>
      <c r="D1208" s="380">
        <f t="shared" si="18"/>
        <v>-21.2091764134245</v>
      </c>
    </row>
    <row r="1209" spans="1:4">
      <c r="A1209" s="377" t="s">
        <v>1078</v>
      </c>
      <c r="B1209" s="378">
        <v>17289</v>
      </c>
      <c r="C1209" s="381">
        <v>11178</v>
      </c>
      <c r="D1209" s="380">
        <f t="shared" si="18"/>
        <v>-35.3461738677772</v>
      </c>
    </row>
    <row r="1210" spans="1:4">
      <c r="A1210" s="377" t="s">
        <v>1079</v>
      </c>
      <c r="B1210" s="378">
        <v>1</v>
      </c>
      <c r="C1210" s="381">
        <v>0</v>
      </c>
      <c r="D1210" s="380">
        <f t="shared" si="18"/>
        <v>-100</v>
      </c>
    </row>
    <row r="1211" spans="1:4">
      <c r="A1211" s="377" t="s">
        <v>1080</v>
      </c>
      <c r="B1211" s="378">
        <v>0</v>
      </c>
      <c r="C1211" s="381">
        <v>0</v>
      </c>
      <c r="D1211" s="380" t="str">
        <f t="shared" si="18"/>
        <v/>
      </c>
    </row>
    <row r="1212" spans="1:4">
      <c r="A1212" s="377" t="s">
        <v>1081</v>
      </c>
      <c r="B1212" s="378">
        <v>14546</v>
      </c>
      <c r="C1212" s="381">
        <v>0</v>
      </c>
      <c r="D1212" s="380">
        <f t="shared" si="18"/>
        <v>-100</v>
      </c>
    </row>
    <row r="1213" spans="1:4">
      <c r="A1213" s="377" t="s">
        <v>1082</v>
      </c>
      <c r="B1213" s="378">
        <v>0</v>
      </c>
      <c r="C1213" s="381">
        <v>0</v>
      </c>
      <c r="D1213" s="380" t="str">
        <f t="shared" si="18"/>
        <v/>
      </c>
    </row>
    <row r="1214" spans="1:4">
      <c r="A1214" s="377" t="s">
        <v>1083</v>
      </c>
      <c r="B1214" s="378">
        <v>42</v>
      </c>
      <c r="C1214" s="381">
        <v>90</v>
      </c>
      <c r="D1214" s="380">
        <f t="shared" si="18"/>
        <v>114.285714285714</v>
      </c>
    </row>
    <row r="1215" spans="1:4">
      <c r="A1215" s="377" t="s">
        <v>1084</v>
      </c>
      <c r="B1215" s="378">
        <v>0</v>
      </c>
      <c r="C1215" s="381">
        <v>3</v>
      </c>
      <c r="D1215" s="380" t="str">
        <f t="shared" si="18"/>
        <v/>
      </c>
    </row>
    <row r="1216" spans="1:4">
      <c r="A1216" s="377" t="s">
        <v>1085</v>
      </c>
      <c r="B1216" s="378">
        <v>6</v>
      </c>
      <c r="C1216" s="381">
        <v>3</v>
      </c>
      <c r="D1216" s="380">
        <f t="shared" si="18"/>
        <v>-50</v>
      </c>
    </row>
    <row r="1217" spans="1:4">
      <c r="A1217" s="377" t="s">
        <v>1086</v>
      </c>
      <c r="B1217" s="378">
        <v>1694</v>
      </c>
      <c r="C1217" s="381">
        <v>1342</v>
      </c>
      <c r="D1217" s="380">
        <f t="shared" si="18"/>
        <v>-20.7792207792208</v>
      </c>
    </row>
    <row r="1218" spans="1:4">
      <c r="A1218" s="377" t="s">
        <v>1087</v>
      </c>
      <c r="B1218" s="378">
        <v>0</v>
      </c>
      <c r="C1218" s="381">
        <v>0</v>
      </c>
      <c r="D1218" s="380" t="str">
        <f t="shared" si="18"/>
        <v/>
      </c>
    </row>
    <row r="1219" spans="1:4">
      <c r="A1219" s="377" t="s">
        <v>1088</v>
      </c>
      <c r="B1219" s="378">
        <v>0</v>
      </c>
      <c r="C1219" s="379">
        <v>0</v>
      </c>
      <c r="D1219" s="380" t="str">
        <f t="shared" si="18"/>
        <v/>
      </c>
    </row>
    <row r="1220" spans="1:4">
      <c r="A1220" s="377" t="s">
        <v>1089</v>
      </c>
      <c r="B1220" s="378">
        <v>1000</v>
      </c>
      <c r="C1220" s="381">
        <v>9740</v>
      </c>
      <c r="D1220" s="380">
        <f t="shared" ref="D1220:D1283" si="19">IFERROR((C1220/B1220-1)*100,"")</f>
        <v>874</v>
      </c>
    </row>
    <row r="1221" spans="1:4">
      <c r="A1221" s="377" t="s">
        <v>1090</v>
      </c>
      <c r="B1221" s="378">
        <v>11524</v>
      </c>
      <c r="C1221" s="381">
        <v>11524</v>
      </c>
      <c r="D1221" s="380">
        <f t="shared" si="19"/>
        <v>0</v>
      </c>
    </row>
    <row r="1222" spans="1:4">
      <c r="A1222" s="377" t="s">
        <v>1091</v>
      </c>
      <c r="B1222" s="378">
        <v>11524</v>
      </c>
      <c r="C1222" s="381">
        <v>11524</v>
      </c>
      <c r="D1222" s="380">
        <f t="shared" si="19"/>
        <v>0</v>
      </c>
    </row>
    <row r="1223" spans="1:4">
      <c r="A1223" s="377" t="s">
        <v>1092</v>
      </c>
      <c r="B1223" s="378">
        <v>0</v>
      </c>
      <c r="C1223" s="379">
        <v>0</v>
      </c>
      <c r="D1223" s="380" t="str">
        <f t="shared" si="19"/>
        <v/>
      </c>
    </row>
    <row r="1224" spans="1:4">
      <c r="A1224" s="377" t="s">
        <v>1093</v>
      </c>
      <c r="B1224" s="378">
        <v>0</v>
      </c>
      <c r="C1224" s="381">
        <v>0</v>
      </c>
      <c r="D1224" s="380" t="str">
        <f t="shared" si="19"/>
        <v/>
      </c>
    </row>
    <row r="1225" spans="1:4">
      <c r="A1225" s="377" t="s">
        <v>1094</v>
      </c>
      <c r="B1225" s="378">
        <v>0</v>
      </c>
      <c r="C1225" s="381">
        <v>0</v>
      </c>
      <c r="D1225" s="380" t="str">
        <f t="shared" si="19"/>
        <v/>
      </c>
    </row>
    <row r="1226" spans="1:4">
      <c r="A1226" s="377" t="s">
        <v>1095</v>
      </c>
      <c r="B1226" s="378">
        <v>0</v>
      </c>
      <c r="C1226" s="381">
        <v>0</v>
      </c>
      <c r="D1226" s="380" t="str">
        <f t="shared" si="19"/>
        <v/>
      </c>
    </row>
    <row r="1227" spans="1:4">
      <c r="A1227" s="377" t="s">
        <v>1096</v>
      </c>
      <c r="B1227" s="378">
        <v>0</v>
      </c>
      <c r="C1227" s="379">
        <v>0</v>
      </c>
      <c r="D1227" s="380" t="str">
        <f t="shared" si="19"/>
        <v/>
      </c>
    </row>
    <row r="1228" spans="1:4">
      <c r="A1228" s="377" t="s">
        <v>1097</v>
      </c>
      <c r="B1228" s="378">
        <v>0</v>
      </c>
      <c r="C1228" s="379">
        <v>0</v>
      </c>
      <c r="D1228" s="380" t="str">
        <f t="shared" si="19"/>
        <v/>
      </c>
    </row>
    <row r="1229" spans="1:4">
      <c r="A1229" s="377" t="s">
        <v>1098</v>
      </c>
      <c r="B1229" s="378">
        <v>606</v>
      </c>
      <c r="C1229" s="381">
        <v>635</v>
      </c>
      <c r="D1229" s="380">
        <f t="shared" si="19"/>
        <v>4.78547854785478</v>
      </c>
    </row>
    <row r="1230" spans="1:4">
      <c r="A1230" s="377" t="s">
        <v>1099</v>
      </c>
      <c r="B1230" s="378">
        <v>369</v>
      </c>
      <c r="C1230" s="381">
        <v>80</v>
      </c>
      <c r="D1230" s="380">
        <f t="shared" si="19"/>
        <v>-78.319783197832</v>
      </c>
    </row>
    <row r="1231" spans="1:4">
      <c r="A1231" s="377" t="s">
        <v>169</v>
      </c>
      <c r="B1231" s="378">
        <v>0</v>
      </c>
      <c r="C1231" s="381">
        <v>0</v>
      </c>
      <c r="D1231" s="380" t="str">
        <f t="shared" si="19"/>
        <v/>
      </c>
    </row>
    <row r="1232" spans="1:4">
      <c r="A1232" s="377" t="s">
        <v>170</v>
      </c>
      <c r="B1232" s="378">
        <v>0</v>
      </c>
      <c r="C1232" s="381">
        <v>0</v>
      </c>
      <c r="D1232" s="380" t="str">
        <f t="shared" si="19"/>
        <v/>
      </c>
    </row>
    <row r="1233" spans="1:4">
      <c r="A1233" s="377" t="s">
        <v>171</v>
      </c>
      <c r="B1233" s="378">
        <v>0</v>
      </c>
      <c r="C1233" s="381">
        <v>0</v>
      </c>
      <c r="D1233" s="380" t="str">
        <f t="shared" si="19"/>
        <v/>
      </c>
    </row>
    <row r="1234" spans="1:4">
      <c r="A1234" s="377" t="s">
        <v>1100</v>
      </c>
      <c r="B1234" s="378">
        <v>0</v>
      </c>
      <c r="C1234" s="381">
        <v>0</v>
      </c>
      <c r="D1234" s="380" t="str">
        <f t="shared" si="19"/>
        <v/>
      </c>
    </row>
    <row r="1235" spans="1:4">
      <c r="A1235" s="377" t="s">
        <v>1101</v>
      </c>
      <c r="B1235" s="378">
        <v>0</v>
      </c>
      <c r="C1235" s="381">
        <v>0</v>
      </c>
      <c r="D1235" s="380" t="str">
        <f t="shared" si="19"/>
        <v/>
      </c>
    </row>
    <row r="1236" spans="1:4">
      <c r="A1236" s="377" t="s">
        <v>1102</v>
      </c>
      <c r="B1236" s="378">
        <v>0</v>
      </c>
      <c r="C1236" s="381">
        <v>0</v>
      </c>
      <c r="D1236" s="380" t="str">
        <f t="shared" si="19"/>
        <v/>
      </c>
    </row>
    <row r="1237" spans="1:4">
      <c r="A1237" s="377" t="s">
        <v>1103</v>
      </c>
      <c r="B1237" s="378">
        <v>294</v>
      </c>
      <c r="C1237" s="381">
        <v>5</v>
      </c>
      <c r="D1237" s="380">
        <f t="shared" si="19"/>
        <v>-98.2993197278912</v>
      </c>
    </row>
    <row r="1238" spans="1:4">
      <c r="A1238" s="377" t="s">
        <v>1104</v>
      </c>
      <c r="B1238" s="378">
        <v>0</v>
      </c>
      <c r="C1238" s="381">
        <v>0</v>
      </c>
      <c r="D1238" s="380" t="str">
        <f t="shared" si="19"/>
        <v/>
      </c>
    </row>
    <row r="1239" spans="1:4">
      <c r="A1239" s="377" t="s">
        <v>1105</v>
      </c>
      <c r="B1239" s="378">
        <v>0</v>
      </c>
      <c r="C1239" s="381">
        <v>0</v>
      </c>
      <c r="D1239" s="380" t="str">
        <f t="shared" si="19"/>
        <v/>
      </c>
    </row>
    <row r="1240" spans="1:4">
      <c r="A1240" s="377" t="s">
        <v>1106</v>
      </c>
      <c r="B1240" s="378">
        <v>0</v>
      </c>
      <c r="C1240" s="381">
        <v>0</v>
      </c>
      <c r="D1240" s="380" t="str">
        <f t="shared" si="19"/>
        <v/>
      </c>
    </row>
    <row r="1241" spans="1:4">
      <c r="A1241" s="377" t="s">
        <v>1107</v>
      </c>
      <c r="B1241" s="378">
        <v>75</v>
      </c>
      <c r="C1241" s="381">
        <v>75</v>
      </c>
      <c r="D1241" s="380">
        <f t="shared" si="19"/>
        <v>0</v>
      </c>
    </row>
    <row r="1242" spans="1:4">
      <c r="A1242" s="377" t="s">
        <v>1108</v>
      </c>
      <c r="B1242" s="378">
        <v>0</v>
      </c>
      <c r="C1242" s="381">
        <v>0</v>
      </c>
      <c r="D1242" s="380" t="str">
        <f t="shared" si="19"/>
        <v/>
      </c>
    </row>
    <row r="1243" spans="1:4">
      <c r="A1243" s="377" t="s">
        <v>1109</v>
      </c>
      <c r="B1243" s="378">
        <v>0</v>
      </c>
      <c r="C1243" s="381">
        <v>0</v>
      </c>
      <c r="D1243" s="380" t="str">
        <f t="shared" si="19"/>
        <v/>
      </c>
    </row>
    <row r="1244" spans="1:4">
      <c r="A1244" s="377" t="s">
        <v>1110</v>
      </c>
      <c r="B1244" s="378">
        <v>0</v>
      </c>
      <c r="C1244" s="381">
        <v>0</v>
      </c>
      <c r="D1244" s="380" t="str">
        <f t="shared" si="19"/>
        <v/>
      </c>
    </row>
    <row r="1245" spans="1:4">
      <c r="A1245" s="377" t="s">
        <v>1111</v>
      </c>
      <c r="B1245" s="378">
        <v>0</v>
      </c>
      <c r="C1245" s="381">
        <v>0</v>
      </c>
      <c r="D1245" s="380" t="str">
        <f t="shared" si="19"/>
        <v/>
      </c>
    </row>
    <row r="1246" spans="1:4">
      <c r="A1246" s="377" t="s">
        <v>178</v>
      </c>
      <c r="B1246" s="378">
        <v>0</v>
      </c>
      <c r="C1246" s="379">
        <v>0</v>
      </c>
      <c r="D1246" s="380" t="str">
        <f t="shared" si="19"/>
        <v/>
      </c>
    </row>
    <row r="1247" spans="1:4">
      <c r="A1247" s="377" t="s">
        <v>1112</v>
      </c>
      <c r="B1247" s="378">
        <v>0</v>
      </c>
      <c r="C1247" s="381">
        <v>0</v>
      </c>
      <c r="D1247" s="380" t="str">
        <f t="shared" si="19"/>
        <v/>
      </c>
    </row>
    <row r="1248" spans="1:4">
      <c r="A1248" s="377" t="s">
        <v>1113</v>
      </c>
      <c r="B1248" s="378">
        <v>0</v>
      </c>
      <c r="C1248" s="381">
        <v>0</v>
      </c>
      <c r="D1248" s="380" t="str">
        <f t="shared" si="19"/>
        <v/>
      </c>
    </row>
    <row r="1249" spans="1:4">
      <c r="A1249" s="377" t="s">
        <v>1114</v>
      </c>
      <c r="B1249" s="378">
        <v>0</v>
      </c>
      <c r="C1249" s="381">
        <v>0</v>
      </c>
      <c r="D1249" s="380" t="str">
        <f t="shared" si="19"/>
        <v/>
      </c>
    </row>
    <row r="1250" spans="1:4">
      <c r="A1250" s="377" t="s">
        <v>1115</v>
      </c>
      <c r="B1250" s="378">
        <v>0</v>
      </c>
      <c r="C1250" s="381">
        <v>0</v>
      </c>
      <c r="D1250" s="380" t="str">
        <f t="shared" si="19"/>
        <v/>
      </c>
    </row>
    <row r="1251" spans="1:4">
      <c r="A1251" s="377" t="s">
        <v>1116</v>
      </c>
      <c r="B1251" s="378">
        <v>0</v>
      </c>
      <c r="C1251" s="381">
        <v>0</v>
      </c>
      <c r="D1251" s="380" t="str">
        <f t="shared" si="19"/>
        <v/>
      </c>
    </row>
    <row r="1252" spans="1:4">
      <c r="A1252" s="377" t="s">
        <v>1117</v>
      </c>
      <c r="B1252" s="378">
        <v>0</v>
      </c>
      <c r="C1252" s="379">
        <v>0</v>
      </c>
      <c r="D1252" s="380" t="str">
        <f t="shared" si="19"/>
        <v/>
      </c>
    </row>
    <row r="1253" spans="1:4">
      <c r="A1253" s="377" t="s">
        <v>1118</v>
      </c>
      <c r="B1253" s="378">
        <v>0</v>
      </c>
      <c r="C1253" s="381">
        <v>0</v>
      </c>
      <c r="D1253" s="380" t="str">
        <f t="shared" si="19"/>
        <v/>
      </c>
    </row>
    <row r="1254" spans="1:4">
      <c r="A1254" s="377" t="s">
        <v>1119</v>
      </c>
      <c r="B1254" s="378">
        <v>0</v>
      </c>
      <c r="C1254" s="381">
        <v>0</v>
      </c>
      <c r="D1254" s="380" t="str">
        <f t="shared" si="19"/>
        <v/>
      </c>
    </row>
    <row r="1255" spans="1:4">
      <c r="A1255" s="377" t="s">
        <v>1120</v>
      </c>
      <c r="B1255" s="378">
        <v>237</v>
      </c>
      <c r="C1255" s="381">
        <v>555</v>
      </c>
      <c r="D1255" s="380">
        <f t="shared" si="19"/>
        <v>134.177215189873</v>
      </c>
    </row>
    <row r="1256" spans="1:4">
      <c r="A1256" s="377" t="s">
        <v>1121</v>
      </c>
      <c r="B1256" s="378">
        <v>110</v>
      </c>
      <c r="C1256" s="381">
        <v>0</v>
      </c>
      <c r="D1256" s="380">
        <f t="shared" si="19"/>
        <v>-100</v>
      </c>
    </row>
    <row r="1257" spans="1:4">
      <c r="A1257" s="377" t="s">
        <v>1122</v>
      </c>
      <c r="B1257" s="378">
        <v>127</v>
      </c>
      <c r="C1257" s="381">
        <v>555</v>
      </c>
      <c r="D1257" s="380">
        <f t="shared" si="19"/>
        <v>337.007874015748</v>
      </c>
    </row>
    <row r="1258" spans="1:4">
      <c r="A1258" s="377" t="s">
        <v>1123</v>
      </c>
      <c r="B1258" s="378">
        <v>0</v>
      </c>
      <c r="C1258" s="379">
        <v>0</v>
      </c>
      <c r="D1258" s="380" t="str">
        <f t="shared" si="19"/>
        <v/>
      </c>
    </row>
    <row r="1259" spans="1:4">
      <c r="A1259" s="377" t="s">
        <v>1124</v>
      </c>
      <c r="B1259" s="378">
        <v>0</v>
      </c>
      <c r="C1259" s="381">
        <v>0</v>
      </c>
      <c r="D1259" s="380" t="str">
        <f t="shared" si="19"/>
        <v/>
      </c>
    </row>
    <row r="1260" spans="1:4">
      <c r="A1260" s="377" t="s">
        <v>1125</v>
      </c>
      <c r="B1260" s="378">
        <v>0</v>
      </c>
      <c r="C1260" s="381">
        <v>0</v>
      </c>
      <c r="D1260" s="380" t="str">
        <f t="shared" si="19"/>
        <v/>
      </c>
    </row>
    <row r="1261" spans="1:4">
      <c r="A1261" s="377" t="s">
        <v>1126</v>
      </c>
      <c r="B1261" s="378">
        <v>0</v>
      </c>
      <c r="C1261" s="381">
        <v>0</v>
      </c>
      <c r="D1261" s="380" t="str">
        <f t="shared" si="19"/>
        <v/>
      </c>
    </row>
    <row r="1262" spans="1:4">
      <c r="A1262" s="377" t="s">
        <v>1127</v>
      </c>
      <c r="B1262" s="378">
        <v>0</v>
      </c>
      <c r="C1262" s="381">
        <v>0</v>
      </c>
      <c r="D1262" s="380" t="str">
        <f t="shared" si="19"/>
        <v/>
      </c>
    </row>
    <row r="1263" spans="1:4">
      <c r="A1263" s="377" t="s">
        <v>1128</v>
      </c>
      <c r="B1263" s="378">
        <v>0</v>
      </c>
      <c r="C1263" s="381">
        <v>0</v>
      </c>
      <c r="D1263" s="380" t="str">
        <f t="shared" si="19"/>
        <v/>
      </c>
    </row>
    <row r="1264" spans="1:4">
      <c r="A1264" s="377" t="s">
        <v>1129</v>
      </c>
      <c r="B1264" s="378">
        <v>0</v>
      </c>
      <c r="C1264" s="381">
        <v>0</v>
      </c>
      <c r="D1264" s="380" t="str">
        <f t="shared" si="19"/>
        <v/>
      </c>
    </row>
    <row r="1265" spans="1:4">
      <c r="A1265" s="377" t="s">
        <v>1130</v>
      </c>
      <c r="B1265" s="378">
        <v>0</v>
      </c>
      <c r="C1265" s="381">
        <v>0</v>
      </c>
      <c r="D1265" s="380" t="str">
        <f t="shared" si="19"/>
        <v/>
      </c>
    </row>
    <row r="1266" spans="1:4">
      <c r="A1266" s="377" t="s">
        <v>1131</v>
      </c>
      <c r="B1266" s="378">
        <v>0</v>
      </c>
      <c r="C1266" s="381">
        <v>0</v>
      </c>
      <c r="D1266" s="380" t="str">
        <f t="shared" si="19"/>
        <v/>
      </c>
    </row>
    <row r="1267" spans="1:4">
      <c r="A1267" s="377" t="s">
        <v>1132</v>
      </c>
      <c r="B1267" s="378">
        <v>0</v>
      </c>
      <c r="C1267" s="381">
        <v>0</v>
      </c>
      <c r="D1267" s="380" t="str">
        <f t="shared" si="19"/>
        <v/>
      </c>
    </row>
    <row r="1268" spans="1:4">
      <c r="A1268" s="377" t="s">
        <v>1133</v>
      </c>
      <c r="B1268" s="378">
        <v>0</v>
      </c>
      <c r="C1268" s="381">
        <v>0</v>
      </c>
      <c r="D1268" s="380" t="str">
        <f t="shared" si="19"/>
        <v/>
      </c>
    </row>
    <row r="1269" spans="1:4">
      <c r="A1269" s="377" t="s">
        <v>1134</v>
      </c>
      <c r="B1269" s="378">
        <v>0</v>
      </c>
      <c r="C1269" s="381">
        <v>0</v>
      </c>
      <c r="D1269" s="380" t="str">
        <f t="shared" si="19"/>
        <v/>
      </c>
    </row>
    <row r="1270" spans="1:4">
      <c r="A1270" s="377" t="s">
        <v>1135</v>
      </c>
      <c r="B1270" s="378">
        <v>0</v>
      </c>
      <c r="C1270" s="381">
        <v>0</v>
      </c>
      <c r="D1270" s="380" t="str">
        <f t="shared" si="19"/>
        <v/>
      </c>
    </row>
    <row r="1271" spans="1:4">
      <c r="A1271" s="377" t="s">
        <v>1136</v>
      </c>
      <c r="B1271" s="378">
        <v>0</v>
      </c>
      <c r="C1271" s="379">
        <v>0</v>
      </c>
      <c r="D1271" s="380" t="str">
        <f t="shared" si="19"/>
        <v/>
      </c>
    </row>
    <row r="1272" spans="1:4">
      <c r="A1272" s="377" t="s">
        <v>1137</v>
      </c>
      <c r="B1272" s="378">
        <v>0</v>
      </c>
      <c r="C1272" s="379">
        <v>0</v>
      </c>
      <c r="D1272" s="380" t="str">
        <f t="shared" si="19"/>
        <v/>
      </c>
    </row>
    <row r="1273" spans="1:4">
      <c r="A1273" s="377" t="s">
        <v>1138</v>
      </c>
      <c r="B1273" s="378">
        <v>0</v>
      </c>
      <c r="C1273" s="381">
        <v>0</v>
      </c>
      <c r="D1273" s="380" t="str">
        <f t="shared" si="19"/>
        <v/>
      </c>
    </row>
    <row r="1274" spans="1:4">
      <c r="A1274" s="377" t="s">
        <v>1139</v>
      </c>
      <c r="B1274" s="378">
        <v>6532</v>
      </c>
      <c r="C1274" s="381">
        <v>5236</v>
      </c>
      <c r="D1274" s="380">
        <f t="shared" si="19"/>
        <v>-19.8407838334354</v>
      </c>
    </row>
    <row r="1275" spans="1:4">
      <c r="A1275" s="377" t="s">
        <v>1140</v>
      </c>
      <c r="B1275" s="378">
        <v>3006</v>
      </c>
      <c r="C1275" s="381">
        <v>2834</v>
      </c>
      <c r="D1275" s="380">
        <f t="shared" si="19"/>
        <v>-5.72188955422488</v>
      </c>
    </row>
    <row r="1276" spans="1:4">
      <c r="A1276" s="377" t="s">
        <v>169</v>
      </c>
      <c r="B1276" s="378">
        <v>803</v>
      </c>
      <c r="C1276" s="381">
        <v>873</v>
      </c>
      <c r="D1276" s="380">
        <f t="shared" si="19"/>
        <v>8.71731008717309</v>
      </c>
    </row>
    <row r="1277" spans="1:4">
      <c r="A1277" s="377" t="s">
        <v>170</v>
      </c>
      <c r="B1277" s="378">
        <v>8</v>
      </c>
      <c r="C1277" s="381">
        <v>17</v>
      </c>
      <c r="D1277" s="380">
        <f t="shared" si="19"/>
        <v>112.5</v>
      </c>
    </row>
    <row r="1278" spans="1:4">
      <c r="A1278" s="377" t="s">
        <v>171</v>
      </c>
      <c r="B1278" s="378">
        <v>0</v>
      </c>
      <c r="C1278" s="381">
        <v>0</v>
      </c>
      <c r="D1278" s="380" t="str">
        <f t="shared" si="19"/>
        <v/>
      </c>
    </row>
    <row r="1279" spans="1:4">
      <c r="A1279" s="377" t="s">
        <v>1141</v>
      </c>
      <c r="B1279" s="378">
        <v>10</v>
      </c>
      <c r="C1279" s="381">
        <v>8</v>
      </c>
      <c r="D1279" s="380">
        <f t="shared" si="19"/>
        <v>-20</v>
      </c>
    </row>
    <row r="1280" spans="1:4">
      <c r="A1280" s="377" t="s">
        <v>1142</v>
      </c>
      <c r="B1280" s="378">
        <v>0</v>
      </c>
      <c r="C1280" s="381">
        <v>0</v>
      </c>
      <c r="D1280" s="380" t="str">
        <f t="shared" si="19"/>
        <v/>
      </c>
    </row>
    <row r="1281" spans="1:4">
      <c r="A1281" s="377" t="s">
        <v>1143</v>
      </c>
      <c r="B1281" s="378">
        <v>1162</v>
      </c>
      <c r="C1281" s="381">
        <v>1629</v>
      </c>
      <c r="D1281" s="380">
        <f t="shared" si="19"/>
        <v>40.1893287435456</v>
      </c>
    </row>
    <row r="1282" spans="1:4">
      <c r="A1282" s="377" t="s">
        <v>1144</v>
      </c>
      <c r="B1282" s="378">
        <v>66</v>
      </c>
      <c r="C1282" s="381">
        <v>55</v>
      </c>
      <c r="D1282" s="380">
        <f t="shared" si="19"/>
        <v>-16.6666666666667</v>
      </c>
    </row>
    <row r="1283" spans="1:4">
      <c r="A1283" s="377" t="s">
        <v>1145</v>
      </c>
      <c r="B1283" s="378">
        <v>367</v>
      </c>
      <c r="C1283" s="379">
        <v>157</v>
      </c>
      <c r="D1283" s="380">
        <f t="shared" si="19"/>
        <v>-57.2207084468665</v>
      </c>
    </row>
    <row r="1284" spans="1:4">
      <c r="A1284" s="377" t="s">
        <v>178</v>
      </c>
      <c r="B1284" s="378">
        <v>428</v>
      </c>
      <c r="C1284" s="381">
        <v>0</v>
      </c>
      <c r="D1284" s="380">
        <f t="shared" ref="D1284:D1347" si="20">IFERROR((C1284/B1284-1)*100,"")</f>
        <v>-100</v>
      </c>
    </row>
    <row r="1285" spans="1:4">
      <c r="A1285" s="377" t="s">
        <v>1146</v>
      </c>
      <c r="B1285" s="378">
        <v>162</v>
      </c>
      <c r="C1285" s="381">
        <v>95</v>
      </c>
      <c r="D1285" s="380">
        <f t="shared" si="20"/>
        <v>-41.358024691358</v>
      </c>
    </row>
    <row r="1286" spans="1:4">
      <c r="A1286" s="377" t="s">
        <v>1147</v>
      </c>
      <c r="B1286" s="378">
        <v>3097</v>
      </c>
      <c r="C1286" s="381">
        <v>2141</v>
      </c>
      <c r="D1286" s="380">
        <f t="shared" si="20"/>
        <v>-30.8685824991928</v>
      </c>
    </row>
    <row r="1287" spans="1:4">
      <c r="A1287" s="377" t="s">
        <v>169</v>
      </c>
      <c r="B1287" s="378">
        <v>6</v>
      </c>
      <c r="C1287" s="381">
        <v>0</v>
      </c>
      <c r="D1287" s="380">
        <f t="shared" si="20"/>
        <v>-100</v>
      </c>
    </row>
    <row r="1288" spans="1:4">
      <c r="A1288" s="377" t="s">
        <v>170</v>
      </c>
      <c r="B1288" s="378">
        <v>0</v>
      </c>
      <c r="C1288" s="381">
        <v>0</v>
      </c>
      <c r="D1288" s="380" t="str">
        <f t="shared" si="20"/>
        <v/>
      </c>
    </row>
    <row r="1289" spans="1:4">
      <c r="A1289" s="377" t="s">
        <v>171</v>
      </c>
      <c r="B1289" s="378">
        <v>0</v>
      </c>
      <c r="C1289" s="381">
        <v>0</v>
      </c>
      <c r="D1289" s="380" t="str">
        <f t="shared" si="20"/>
        <v/>
      </c>
    </row>
    <row r="1290" spans="1:4">
      <c r="A1290" s="377" t="s">
        <v>1148</v>
      </c>
      <c r="B1290" s="378">
        <v>3089</v>
      </c>
      <c r="C1290" s="379">
        <v>2140</v>
      </c>
      <c r="D1290" s="380">
        <f t="shared" si="20"/>
        <v>-30.7219164778245</v>
      </c>
    </row>
    <row r="1291" spans="1:4">
      <c r="A1291" s="377" t="s">
        <v>178</v>
      </c>
      <c r="B1291" s="378">
        <v>0</v>
      </c>
      <c r="C1291" s="381">
        <v>0</v>
      </c>
      <c r="D1291" s="380" t="str">
        <f t="shared" si="20"/>
        <v/>
      </c>
    </row>
    <row r="1292" spans="1:4">
      <c r="A1292" s="377" t="s">
        <v>1149</v>
      </c>
      <c r="B1292" s="378">
        <v>2</v>
      </c>
      <c r="C1292" s="381">
        <v>1</v>
      </c>
      <c r="D1292" s="380">
        <f t="shared" si="20"/>
        <v>-50</v>
      </c>
    </row>
    <row r="1293" spans="1:4">
      <c r="A1293" s="377" t="s">
        <v>1150</v>
      </c>
      <c r="B1293" s="378">
        <v>0</v>
      </c>
      <c r="C1293" s="381">
        <v>171</v>
      </c>
      <c r="D1293" s="380" t="str">
        <f t="shared" si="20"/>
        <v/>
      </c>
    </row>
    <row r="1294" spans="1:4">
      <c r="A1294" s="377" t="s">
        <v>169</v>
      </c>
      <c r="B1294" s="378">
        <v>0</v>
      </c>
      <c r="C1294" s="381">
        <v>0</v>
      </c>
      <c r="D1294" s="380" t="str">
        <f t="shared" si="20"/>
        <v/>
      </c>
    </row>
    <row r="1295" spans="1:4">
      <c r="A1295" s="377" t="s">
        <v>170</v>
      </c>
      <c r="B1295" s="378">
        <v>0</v>
      </c>
      <c r="C1295" s="381">
        <v>0</v>
      </c>
      <c r="D1295" s="380" t="str">
        <f t="shared" si="20"/>
        <v/>
      </c>
    </row>
    <row r="1296" spans="1:4">
      <c r="A1296" s="377" t="s">
        <v>171</v>
      </c>
      <c r="B1296" s="378">
        <v>0</v>
      </c>
      <c r="C1296" s="381">
        <v>0</v>
      </c>
      <c r="D1296" s="380" t="str">
        <f t="shared" si="20"/>
        <v/>
      </c>
    </row>
    <row r="1297" spans="1:4">
      <c r="A1297" s="377" t="s">
        <v>1151</v>
      </c>
      <c r="B1297" s="378">
        <v>0</v>
      </c>
      <c r="C1297" s="381">
        <v>171</v>
      </c>
      <c r="D1297" s="380" t="str">
        <f t="shared" si="20"/>
        <v/>
      </c>
    </row>
    <row r="1298" spans="1:4">
      <c r="A1298" s="377" t="s">
        <v>1152</v>
      </c>
      <c r="B1298" s="378">
        <v>0</v>
      </c>
      <c r="C1298" s="379">
        <v>0</v>
      </c>
      <c r="D1298" s="380" t="str">
        <f t="shared" si="20"/>
        <v/>
      </c>
    </row>
    <row r="1299" spans="1:4">
      <c r="A1299" s="377" t="s">
        <v>178</v>
      </c>
      <c r="B1299" s="378">
        <v>0</v>
      </c>
      <c r="C1299" s="381">
        <v>0</v>
      </c>
      <c r="D1299" s="380" t="str">
        <f t="shared" si="20"/>
        <v/>
      </c>
    </row>
    <row r="1300" spans="1:4">
      <c r="A1300" s="377" t="s">
        <v>1153</v>
      </c>
      <c r="B1300" s="378">
        <v>0</v>
      </c>
      <c r="C1300" s="381">
        <v>0</v>
      </c>
      <c r="D1300" s="380" t="str">
        <f t="shared" si="20"/>
        <v/>
      </c>
    </row>
    <row r="1301" spans="1:4">
      <c r="A1301" s="377" t="s">
        <v>1154</v>
      </c>
      <c r="B1301" s="378">
        <v>68</v>
      </c>
      <c r="C1301" s="381">
        <v>20</v>
      </c>
      <c r="D1301" s="380">
        <f t="shared" si="20"/>
        <v>-70.5882352941176</v>
      </c>
    </row>
    <row r="1302" spans="1:4">
      <c r="A1302" s="377" t="s">
        <v>169</v>
      </c>
      <c r="B1302" s="378">
        <v>0</v>
      </c>
      <c r="C1302" s="381">
        <v>0</v>
      </c>
      <c r="D1302" s="380" t="str">
        <f t="shared" si="20"/>
        <v/>
      </c>
    </row>
    <row r="1303" spans="1:4">
      <c r="A1303" s="377" t="s">
        <v>170</v>
      </c>
      <c r="B1303" s="378">
        <v>0</v>
      </c>
      <c r="C1303" s="381">
        <v>0</v>
      </c>
      <c r="D1303" s="380" t="str">
        <f t="shared" si="20"/>
        <v/>
      </c>
    </row>
    <row r="1304" spans="1:4">
      <c r="A1304" s="377" t="s">
        <v>171</v>
      </c>
      <c r="B1304" s="378">
        <v>0</v>
      </c>
      <c r="C1304" s="381">
        <v>0</v>
      </c>
      <c r="D1304" s="380" t="str">
        <f t="shared" si="20"/>
        <v/>
      </c>
    </row>
    <row r="1305" spans="1:4">
      <c r="A1305" s="377" t="s">
        <v>1155</v>
      </c>
      <c r="B1305" s="378">
        <v>0</v>
      </c>
      <c r="C1305" s="381">
        <v>2</v>
      </c>
      <c r="D1305" s="380" t="str">
        <f t="shared" si="20"/>
        <v/>
      </c>
    </row>
    <row r="1306" spans="1:4">
      <c r="A1306" s="377" t="s">
        <v>1156</v>
      </c>
      <c r="B1306" s="378">
        <v>33</v>
      </c>
      <c r="C1306" s="381">
        <v>0</v>
      </c>
      <c r="D1306" s="380">
        <f t="shared" si="20"/>
        <v>-100</v>
      </c>
    </row>
    <row r="1307" spans="1:4">
      <c r="A1307" s="377" t="s">
        <v>1157</v>
      </c>
      <c r="B1307" s="378">
        <v>8</v>
      </c>
      <c r="C1307" s="381">
        <v>10</v>
      </c>
      <c r="D1307" s="380">
        <f t="shared" si="20"/>
        <v>25</v>
      </c>
    </row>
    <row r="1308" spans="1:4">
      <c r="A1308" s="377" t="s">
        <v>1158</v>
      </c>
      <c r="B1308" s="378">
        <v>27</v>
      </c>
      <c r="C1308" s="381">
        <v>8</v>
      </c>
      <c r="D1308" s="380">
        <f t="shared" si="20"/>
        <v>-70.3703703703704</v>
      </c>
    </row>
    <row r="1309" spans="1:4">
      <c r="A1309" s="377" t="s">
        <v>1159</v>
      </c>
      <c r="B1309" s="378">
        <v>0</v>
      </c>
      <c r="C1309" s="381">
        <v>0</v>
      </c>
      <c r="D1309" s="380" t="str">
        <f t="shared" si="20"/>
        <v/>
      </c>
    </row>
    <row r="1310" spans="1:4">
      <c r="A1310" s="377" t="s">
        <v>1160</v>
      </c>
      <c r="B1310" s="378">
        <v>0</v>
      </c>
      <c r="C1310" s="381">
        <v>0</v>
      </c>
      <c r="D1310" s="380" t="str">
        <f t="shared" si="20"/>
        <v/>
      </c>
    </row>
    <row r="1311" spans="1:4">
      <c r="A1311" s="377" t="s">
        <v>1161</v>
      </c>
      <c r="B1311" s="378">
        <v>0</v>
      </c>
      <c r="C1311" s="379">
        <v>0</v>
      </c>
      <c r="D1311" s="380" t="str">
        <f t="shared" si="20"/>
        <v/>
      </c>
    </row>
    <row r="1312" spans="1:4">
      <c r="A1312" s="377" t="s">
        <v>1162</v>
      </c>
      <c r="B1312" s="378">
        <v>0</v>
      </c>
      <c r="C1312" s="381">
        <v>0</v>
      </c>
      <c r="D1312" s="380" t="str">
        <f t="shared" si="20"/>
        <v/>
      </c>
    </row>
    <row r="1313" spans="1:4">
      <c r="A1313" s="377" t="s">
        <v>1163</v>
      </c>
      <c r="B1313" s="378">
        <v>0</v>
      </c>
      <c r="C1313" s="381">
        <v>0</v>
      </c>
      <c r="D1313" s="380" t="str">
        <f t="shared" si="20"/>
        <v/>
      </c>
    </row>
    <row r="1314" spans="1:4">
      <c r="A1314" s="377" t="s">
        <v>1164</v>
      </c>
      <c r="B1314" s="378">
        <v>296</v>
      </c>
      <c r="C1314" s="381">
        <v>70</v>
      </c>
      <c r="D1314" s="380">
        <f t="shared" si="20"/>
        <v>-76.3513513513514</v>
      </c>
    </row>
    <row r="1315" spans="1:4">
      <c r="A1315" s="377" t="s">
        <v>1165</v>
      </c>
      <c r="B1315" s="378">
        <v>115</v>
      </c>
      <c r="C1315" s="379">
        <v>60</v>
      </c>
      <c r="D1315" s="380">
        <f t="shared" si="20"/>
        <v>-47.8260869565217</v>
      </c>
    </row>
    <row r="1316" spans="1:4">
      <c r="A1316" s="377" t="s">
        <v>1166</v>
      </c>
      <c r="B1316" s="378">
        <v>155</v>
      </c>
      <c r="C1316" s="381">
        <v>4</v>
      </c>
      <c r="D1316" s="380">
        <f t="shared" si="20"/>
        <v>-97.4193548387097</v>
      </c>
    </row>
    <row r="1317" spans="1:4">
      <c r="A1317" s="377" t="s">
        <v>1167</v>
      </c>
      <c r="B1317" s="378">
        <v>26</v>
      </c>
      <c r="C1317" s="381">
        <v>6</v>
      </c>
      <c r="D1317" s="380">
        <f t="shared" si="20"/>
        <v>-76.9230769230769</v>
      </c>
    </row>
    <row r="1318" spans="1:4">
      <c r="A1318" s="377" t="s">
        <v>1168</v>
      </c>
      <c r="B1318" s="378">
        <v>65</v>
      </c>
      <c r="C1318" s="381">
        <v>0</v>
      </c>
      <c r="D1318" s="380">
        <f t="shared" si="20"/>
        <v>-100</v>
      </c>
    </row>
    <row r="1319" spans="1:4">
      <c r="A1319" s="377" t="s">
        <v>1169</v>
      </c>
      <c r="B1319" s="378">
        <v>65</v>
      </c>
      <c r="C1319" s="379">
        <v>0</v>
      </c>
      <c r="D1319" s="380">
        <f t="shared" si="20"/>
        <v>-100</v>
      </c>
    </row>
    <row r="1320" spans="1:4">
      <c r="A1320" s="377" t="s">
        <v>1170</v>
      </c>
      <c r="B1320" s="378">
        <v>0</v>
      </c>
      <c r="C1320" s="381">
        <v>0</v>
      </c>
      <c r="D1320" s="380" t="str">
        <f t="shared" si="20"/>
        <v/>
      </c>
    </row>
    <row r="1321" spans="1:4">
      <c r="A1321" s="377" t="s">
        <v>1171</v>
      </c>
      <c r="B1321" s="378">
        <v>0</v>
      </c>
      <c r="C1321" s="381">
        <v>0</v>
      </c>
      <c r="D1321" s="380" t="str">
        <f t="shared" si="20"/>
        <v/>
      </c>
    </row>
    <row r="1322" spans="1:4">
      <c r="A1322" s="377" t="s">
        <v>1172</v>
      </c>
      <c r="B1322" s="378">
        <v>0</v>
      </c>
      <c r="C1322" s="145">
        <v>0</v>
      </c>
      <c r="D1322" s="380" t="str">
        <f t="shared" si="20"/>
        <v/>
      </c>
    </row>
    <row r="1323" spans="1:4">
      <c r="A1323" s="377" t="s">
        <v>1173</v>
      </c>
      <c r="B1323" s="378">
        <v>0</v>
      </c>
      <c r="C1323" s="145">
        <v>0</v>
      </c>
      <c r="D1323" s="380" t="str">
        <f t="shared" si="20"/>
        <v/>
      </c>
    </row>
    <row r="1324" spans="1:4">
      <c r="A1324" s="377" t="s">
        <v>1174</v>
      </c>
      <c r="B1324" s="378">
        <v>0</v>
      </c>
      <c r="C1324" s="381">
        <v>7000</v>
      </c>
      <c r="D1324" s="380" t="str">
        <f t="shared" si="20"/>
        <v/>
      </c>
    </row>
    <row r="1325" spans="1:4">
      <c r="A1325" s="377" t="s">
        <v>1175</v>
      </c>
      <c r="B1325" s="378">
        <v>0</v>
      </c>
      <c r="C1325" s="145">
        <v>32776</v>
      </c>
      <c r="D1325" s="380" t="str">
        <f t="shared" si="20"/>
        <v/>
      </c>
    </row>
    <row r="1326" spans="1:4">
      <c r="A1326" s="377" t="s">
        <v>1176</v>
      </c>
      <c r="B1326" s="378">
        <v>0</v>
      </c>
      <c r="C1326" s="145">
        <v>0</v>
      </c>
      <c r="D1326" s="380" t="str">
        <f t="shared" si="20"/>
        <v/>
      </c>
    </row>
    <row r="1327" spans="1:4">
      <c r="A1327" s="377" t="s">
        <v>1038</v>
      </c>
      <c r="B1327" s="378">
        <v>0</v>
      </c>
      <c r="C1327" s="145">
        <v>32776</v>
      </c>
      <c r="D1327" s="380" t="str">
        <f t="shared" si="20"/>
        <v/>
      </c>
    </row>
    <row r="1328" spans="1:4">
      <c r="A1328" s="377" t="s">
        <v>1177</v>
      </c>
      <c r="B1328" s="378">
        <v>38658</v>
      </c>
      <c r="C1328" s="145">
        <v>36643</v>
      </c>
      <c r="D1328" s="380">
        <f t="shared" si="20"/>
        <v>-5.21237518754204</v>
      </c>
    </row>
    <row r="1329" spans="1:4">
      <c r="A1329" s="377" t="s">
        <v>1178</v>
      </c>
      <c r="B1329" s="378">
        <v>38658</v>
      </c>
      <c r="C1329" s="145">
        <v>36643</v>
      </c>
      <c r="D1329" s="380">
        <f t="shared" si="20"/>
        <v>-5.21237518754204</v>
      </c>
    </row>
    <row r="1330" spans="1:4">
      <c r="A1330" s="377" t="s">
        <v>1179</v>
      </c>
      <c r="B1330" s="378">
        <v>38658</v>
      </c>
      <c r="C1330" s="145">
        <v>36643</v>
      </c>
      <c r="D1330" s="380">
        <f t="shared" si="20"/>
        <v>-5.21237518754204</v>
      </c>
    </row>
    <row r="1331" ht="27" customHeight="1" spans="1:4">
      <c r="A1331" s="377" t="s">
        <v>1180</v>
      </c>
      <c r="B1331" s="378">
        <v>0</v>
      </c>
      <c r="C1331" s="145">
        <v>0</v>
      </c>
      <c r="D1331" s="380" t="str">
        <f t="shared" si="20"/>
        <v/>
      </c>
    </row>
    <row r="1332" spans="1:4">
      <c r="A1332" s="377" t="s">
        <v>1181</v>
      </c>
      <c r="B1332" s="378">
        <v>0</v>
      </c>
      <c r="C1332" s="145">
        <v>0</v>
      </c>
      <c r="D1332" s="380" t="str">
        <f t="shared" si="20"/>
        <v/>
      </c>
    </row>
    <row r="1333" ht="27" customHeight="1" spans="1:4">
      <c r="A1333" s="377" t="s">
        <v>1182</v>
      </c>
      <c r="B1333" s="378">
        <v>0</v>
      </c>
      <c r="C1333" s="145">
        <v>0</v>
      </c>
      <c r="D1333" s="380" t="str">
        <f t="shared" si="20"/>
        <v/>
      </c>
    </row>
    <row r="1334" spans="1:4">
      <c r="A1334" s="377" t="s">
        <v>1183</v>
      </c>
      <c r="B1334" s="378">
        <v>141</v>
      </c>
      <c r="C1334" s="145">
        <v>111</v>
      </c>
      <c r="D1334" s="380">
        <f t="shared" si="20"/>
        <v>-21.2765957446808</v>
      </c>
    </row>
    <row r="1335" spans="1:4">
      <c r="A1335" s="377" t="s">
        <v>1184</v>
      </c>
      <c r="B1335" s="378">
        <v>141</v>
      </c>
      <c r="C1335" s="145">
        <v>111</v>
      </c>
      <c r="D1335" s="380">
        <f t="shared" si="20"/>
        <v>-21.2765957446808</v>
      </c>
    </row>
    <row r="1336" spans="1:4">
      <c r="A1336" s="382" t="s">
        <v>1185</v>
      </c>
      <c r="B1336" s="383">
        <v>580221</v>
      </c>
      <c r="C1336" s="384">
        <v>494127</v>
      </c>
      <c r="D1336" s="235">
        <f t="shared" si="20"/>
        <v>-14.83813926073</v>
      </c>
    </row>
    <row r="1337" spans="1:4">
      <c r="A1337" s="385" t="s">
        <v>1186</v>
      </c>
      <c r="B1337" s="145">
        <v>166665</v>
      </c>
      <c r="C1337" s="145">
        <v>112300</v>
      </c>
      <c r="D1337" s="235">
        <f t="shared" si="20"/>
        <v>-32.6193261932619</v>
      </c>
    </row>
    <row r="1338" spans="1:4">
      <c r="A1338" s="264" t="s">
        <v>1187</v>
      </c>
      <c r="B1338" s="383">
        <f>SUM(B1339:B1342)+B1345+B1346+B1347+B1348</f>
        <v>137229</v>
      </c>
      <c r="C1338" s="383">
        <f>SUM(C1339:C1342)+C1345+C1346+C1347+C1348</f>
        <v>110735</v>
      </c>
      <c r="D1338" s="235">
        <f t="shared" si="20"/>
        <v>-19.3064148248548</v>
      </c>
    </row>
    <row r="1339" spans="1:4">
      <c r="A1339" s="386" t="s">
        <v>1188</v>
      </c>
      <c r="B1339" s="387"/>
      <c r="C1339" s="388"/>
      <c r="D1339" s="233" t="str">
        <f t="shared" si="20"/>
        <v/>
      </c>
    </row>
    <row r="1340" spans="1:4">
      <c r="A1340" s="386" t="s">
        <v>1189</v>
      </c>
      <c r="B1340" s="387"/>
      <c r="C1340" s="388"/>
      <c r="D1340" s="233" t="str">
        <f t="shared" si="20"/>
        <v/>
      </c>
    </row>
    <row r="1341" spans="1:4">
      <c r="A1341" s="386" t="s">
        <v>1190</v>
      </c>
      <c r="B1341" s="387"/>
      <c r="C1341" s="388"/>
      <c r="D1341" s="233" t="str">
        <f t="shared" si="20"/>
        <v/>
      </c>
    </row>
    <row r="1342" spans="1:4">
      <c r="A1342" s="386" t="s">
        <v>1191</v>
      </c>
      <c r="B1342" s="388">
        <f>SUM(B1343:B1344)</f>
        <v>104355</v>
      </c>
      <c r="C1342" s="388">
        <f>SUM(C1343:C1344)</f>
        <v>110735</v>
      </c>
      <c r="D1342" s="233">
        <f t="shared" si="20"/>
        <v>6.11374634660533</v>
      </c>
    </row>
    <row r="1343" spans="1:4">
      <c r="A1343" s="386" t="s">
        <v>1192</v>
      </c>
      <c r="B1343" s="387">
        <v>92121</v>
      </c>
      <c r="C1343" s="388">
        <v>98501</v>
      </c>
      <c r="D1343" s="233">
        <f t="shared" si="20"/>
        <v>6.92567384201213</v>
      </c>
    </row>
    <row r="1344" spans="1:4">
      <c r="A1344" s="386" t="s">
        <v>1193</v>
      </c>
      <c r="B1344" s="387">
        <v>12234</v>
      </c>
      <c r="C1344" s="388">
        <v>12234</v>
      </c>
      <c r="D1344" s="233">
        <f t="shared" si="20"/>
        <v>0</v>
      </c>
    </row>
    <row r="1345" spans="1:4">
      <c r="A1345" s="386" t="s">
        <v>1194</v>
      </c>
      <c r="B1345" s="389"/>
      <c r="C1345" s="389">
        <v>0</v>
      </c>
      <c r="D1345" s="233" t="str">
        <f t="shared" si="20"/>
        <v/>
      </c>
    </row>
    <row r="1346" spans="1:4">
      <c r="A1346" s="386" t="s">
        <v>1195</v>
      </c>
      <c r="B1346" s="390">
        <v>17517</v>
      </c>
      <c r="C1346" s="391"/>
      <c r="D1346" s="233">
        <f t="shared" si="20"/>
        <v>-100</v>
      </c>
    </row>
    <row r="1347" spans="1:4">
      <c r="A1347" s="386" t="s">
        <v>1196</v>
      </c>
      <c r="B1347" s="387"/>
      <c r="C1347" s="388"/>
      <c r="D1347" s="233" t="str">
        <f t="shared" si="20"/>
        <v/>
      </c>
    </row>
    <row r="1348" spans="1:4">
      <c r="A1348" s="386" t="s">
        <v>1197</v>
      </c>
      <c r="B1348" s="391">
        <v>15357</v>
      </c>
      <c r="C1348" s="391"/>
      <c r="D1348" s="233">
        <f>IFERROR((C1348/B1348-1)*100,"")</f>
        <v>-100</v>
      </c>
    </row>
    <row r="1349" spans="1:4">
      <c r="A1349" s="262" t="s">
        <v>1198</v>
      </c>
      <c r="B1349" s="383">
        <f>B1336+B1337+B1338</f>
        <v>884115</v>
      </c>
      <c r="C1349" s="383">
        <f>C1336+C1337+C1338</f>
        <v>717162</v>
      </c>
      <c r="D1349" s="235">
        <f>IFERROR((C1349/B1349-1)*100,"")</f>
        <v>-18.883629392104</v>
      </c>
    </row>
  </sheetData>
  <mergeCells count="1">
    <mergeCell ref="A1:D1"/>
  </mergeCells>
  <conditionalFormatting sqref="B1336">
    <cfRule type="expression" dxfId="2" priority="6"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4" stopIfTrue="1">
      <formula>"len($A:$A)=3"</formula>
    </cfRule>
  </conditionalFormatting>
  <conditionalFormatting sqref="D1336:D1347">
    <cfRule type="expression" dxfId="2" priority="8"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workbookViewId="0">
      <selection activeCell="M19" sqref="M19"/>
    </sheetView>
  </sheetViews>
  <sheetFormatPr defaultColWidth="9" defaultRowHeight="18.75" outlineLevelCol="1"/>
  <cols>
    <col min="1" max="1" width="47.125" customWidth="1"/>
    <col min="2" max="2" width="24.8833333333333" style="361" customWidth="1"/>
    <col min="4" max="4" width="25.225" customWidth="1"/>
    <col min="5" max="5" width="11.7833333333333"/>
  </cols>
  <sheetData>
    <row r="1" ht="66" customHeight="1" spans="1:2">
      <c r="A1" s="362" t="s">
        <v>1205</v>
      </c>
      <c r="B1" s="363"/>
    </row>
    <row r="2" ht="20.1" customHeight="1" spans="1:2">
      <c r="A2" s="346"/>
      <c r="B2" s="364" t="s">
        <v>1206</v>
      </c>
    </row>
    <row r="3" ht="45" customHeight="1" spans="1:2">
      <c r="A3" s="365" t="s">
        <v>1207</v>
      </c>
      <c r="B3" s="365" t="s">
        <v>1208</v>
      </c>
    </row>
    <row r="4" ht="30" customHeight="1" spans="1:2">
      <c r="A4" s="319" t="s">
        <v>1209</v>
      </c>
      <c r="B4" s="366">
        <f>SUM(B5:B8)</f>
        <v>93066</v>
      </c>
    </row>
    <row r="5" ht="30" customHeight="1" spans="1:2">
      <c r="A5" s="367" t="s">
        <v>1210</v>
      </c>
      <c r="B5" s="368">
        <v>43497</v>
      </c>
    </row>
    <row r="6" ht="30" customHeight="1" spans="1:2">
      <c r="A6" s="367" t="s">
        <v>1211</v>
      </c>
      <c r="B6" s="368">
        <v>17882</v>
      </c>
    </row>
    <row r="7" ht="30" customHeight="1" spans="1:2">
      <c r="A7" s="367" t="s">
        <v>1212</v>
      </c>
      <c r="B7" s="368">
        <v>5078</v>
      </c>
    </row>
    <row r="8" ht="30" customHeight="1" spans="1:2">
      <c r="A8" s="367" t="s">
        <v>1213</v>
      </c>
      <c r="B8" s="368">
        <v>26609</v>
      </c>
    </row>
    <row r="9" ht="30" customHeight="1" spans="1:2">
      <c r="A9" s="319" t="s">
        <v>1214</v>
      </c>
      <c r="B9" s="366">
        <f>SUM(B10:B19)</f>
        <v>6466</v>
      </c>
    </row>
    <row r="10" ht="30" customHeight="1" spans="1:2">
      <c r="A10" s="367" t="s">
        <v>1215</v>
      </c>
      <c r="B10" s="368">
        <v>4362</v>
      </c>
    </row>
    <row r="11" ht="30" customHeight="1" spans="1:2">
      <c r="A11" s="367" t="s">
        <v>1216</v>
      </c>
      <c r="B11" s="369"/>
    </row>
    <row r="12" ht="30" customHeight="1" spans="1:2">
      <c r="A12" s="367" t="s">
        <v>1217</v>
      </c>
      <c r="B12" s="368">
        <v>200</v>
      </c>
    </row>
    <row r="13" ht="30" customHeight="1" spans="1:2">
      <c r="A13" s="367" t="s">
        <v>1218</v>
      </c>
      <c r="B13" s="368">
        <v>269</v>
      </c>
    </row>
    <row r="14" ht="30" customHeight="1" spans="1:2">
      <c r="A14" s="367" t="s">
        <v>1219</v>
      </c>
      <c r="B14" s="368">
        <v>483</v>
      </c>
    </row>
    <row r="15" ht="30" customHeight="1" spans="1:2">
      <c r="A15" s="367" t="s">
        <v>1220</v>
      </c>
      <c r="B15" s="368">
        <v>20</v>
      </c>
    </row>
    <row r="16" ht="30" customHeight="1" spans="1:2">
      <c r="A16" s="367" t="s">
        <v>1221</v>
      </c>
      <c r="B16" s="368"/>
    </row>
    <row r="17" ht="30" customHeight="1" spans="1:2">
      <c r="A17" s="367" t="s">
        <v>1222</v>
      </c>
      <c r="B17" s="368">
        <v>484</v>
      </c>
    </row>
    <row r="18" ht="30" customHeight="1" spans="1:2">
      <c r="A18" s="367" t="s">
        <v>1223</v>
      </c>
      <c r="B18" s="368">
        <v>102</v>
      </c>
    </row>
    <row r="19" ht="30" customHeight="1" spans="1:2">
      <c r="A19" s="367" t="s">
        <v>1224</v>
      </c>
      <c r="B19" s="368">
        <v>546</v>
      </c>
    </row>
    <row r="20" ht="30" customHeight="1" spans="1:2">
      <c r="A20" s="319" t="s">
        <v>1225</v>
      </c>
      <c r="B20" s="370">
        <f>B21+B22</f>
        <v>564</v>
      </c>
    </row>
    <row r="21" ht="30" customHeight="1" spans="1:2">
      <c r="A21" s="367" t="s">
        <v>1226</v>
      </c>
      <c r="B21" s="368">
        <v>454</v>
      </c>
    </row>
    <row r="22" ht="30" customHeight="1" spans="1:2">
      <c r="A22" s="367" t="s">
        <v>1227</v>
      </c>
      <c r="B22" s="368">
        <v>110</v>
      </c>
    </row>
    <row r="23" ht="30" customHeight="1" spans="1:2">
      <c r="A23" s="319" t="s">
        <v>1228</v>
      </c>
      <c r="B23" s="366">
        <f>SUM(B24:B25)</f>
        <v>121524</v>
      </c>
    </row>
    <row r="24" ht="30" customHeight="1" spans="1:2">
      <c r="A24" s="367" t="s">
        <v>1229</v>
      </c>
      <c r="B24" s="368">
        <v>115168</v>
      </c>
    </row>
    <row r="25" s="344" customFormat="1" ht="25" customHeight="1" spans="1:2">
      <c r="A25" s="367" t="s">
        <v>1230</v>
      </c>
      <c r="B25" s="368">
        <v>6356</v>
      </c>
    </row>
    <row r="26" s="344" customFormat="1" ht="25" customHeight="1" spans="1:2">
      <c r="A26" s="319" t="s">
        <v>1231</v>
      </c>
      <c r="B26" s="366">
        <f>B27</f>
        <v>259</v>
      </c>
    </row>
    <row r="27" ht="30" customHeight="1" spans="1:2">
      <c r="A27" s="367" t="s">
        <v>1232</v>
      </c>
      <c r="B27" s="371">
        <v>259</v>
      </c>
    </row>
    <row r="28" ht="30" customHeight="1" spans="1:2">
      <c r="A28" s="319" t="s">
        <v>1233</v>
      </c>
      <c r="B28" s="366">
        <f>B29</f>
        <v>7919</v>
      </c>
    </row>
    <row r="29" ht="30" customHeight="1" spans="1:2">
      <c r="A29" s="367" t="s">
        <v>1234</v>
      </c>
      <c r="B29" s="368">
        <v>7919</v>
      </c>
    </row>
    <row r="30" ht="30" customHeight="1" spans="1:2">
      <c r="A30" s="367" t="s">
        <v>1235</v>
      </c>
      <c r="B30" s="368"/>
    </row>
    <row r="31" ht="30" customHeight="1" spans="1:2">
      <c r="A31" s="367" t="s">
        <v>1236</v>
      </c>
      <c r="B31" s="369"/>
    </row>
    <row r="32" ht="30" customHeight="1" spans="1:2">
      <c r="A32" s="314" t="s">
        <v>1237</v>
      </c>
      <c r="B32" s="366">
        <f>B4+B9+B20+B23+B26+B28</f>
        <v>229798</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view="pageBreakPreview" zoomScaleNormal="100" workbookViewId="0">
      <selection activeCell="B15" sqref="B15"/>
    </sheetView>
  </sheetViews>
  <sheetFormatPr defaultColWidth="9" defaultRowHeight="13.5" outlineLevelCol="1"/>
  <cols>
    <col min="1" max="1" width="79" customWidth="1"/>
    <col min="2" max="2" width="36.5" customWidth="1"/>
  </cols>
  <sheetData>
    <row r="1" ht="45" customHeight="1" spans="1:2">
      <c r="A1" s="345" t="s">
        <v>8</v>
      </c>
      <c r="B1" s="345"/>
    </row>
    <row r="2" ht="20.1" customHeight="1" spans="1:2">
      <c r="A2" s="346"/>
      <c r="B2" s="347" t="s">
        <v>84</v>
      </c>
    </row>
    <row r="3" ht="45" customHeight="1" spans="1:2">
      <c r="A3" s="348" t="s">
        <v>1238</v>
      </c>
      <c r="B3" s="103" t="s">
        <v>1239</v>
      </c>
    </row>
    <row r="4" ht="30" customHeight="1" spans="1:2">
      <c r="A4" s="349" t="s">
        <v>1240</v>
      </c>
      <c r="B4" s="350">
        <f>SUM(B5:B8)</f>
        <v>106996</v>
      </c>
    </row>
    <row r="5" ht="30" customHeight="1" spans="1:2">
      <c r="A5" s="351" t="s">
        <v>1241</v>
      </c>
      <c r="B5" s="265">
        <v>57055</v>
      </c>
    </row>
    <row r="6" ht="30" customHeight="1" spans="1:2">
      <c r="A6" s="351" t="s">
        <v>1242</v>
      </c>
      <c r="B6" s="265">
        <v>20619</v>
      </c>
    </row>
    <row r="7" ht="30" customHeight="1" spans="1:2">
      <c r="A7" s="351" t="s">
        <v>1243</v>
      </c>
      <c r="B7" s="265">
        <v>5302</v>
      </c>
    </row>
    <row r="8" ht="30" customHeight="1" spans="1:2">
      <c r="A8" s="351" t="s">
        <v>1244</v>
      </c>
      <c r="B8" s="265">
        <v>24020</v>
      </c>
    </row>
    <row r="9" ht="30" customHeight="1" spans="1:2">
      <c r="A9" s="349" t="s">
        <v>1245</v>
      </c>
      <c r="B9" s="350">
        <f>SUM(B10:B19)</f>
        <v>6152</v>
      </c>
    </row>
    <row r="10" ht="30" customHeight="1" spans="1:2">
      <c r="A10" s="351" t="s">
        <v>1246</v>
      </c>
      <c r="B10" s="265">
        <v>4402</v>
      </c>
    </row>
    <row r="11" ht="30" customHeight="1" spans="1:2">
      <c r="A11" s="351" t="s">
        <v>1247</v>
      </c>
      <c r="B11" s="352"/>
    </row>
    <row r="12" ht="30" customHeight="1" spans="1:2">
      <c r="A12" s="351" t="s">
        <v>1248</v>
      </c>
      <c r="B12" s="265">
        <v>169</v>
      </c>
    </row>
    <row r="13" ht="30" customHeight="1" spans="1:2">
      <c r="A13" s="351" t="s">
        <v>1249</v>
      </c>
      <c r="B13" s="265">
        <v>194</v>
      </c>
    </row>
    <row r="14" ht="30" customHeight="1" spans="1:2">
      <c r="A14" s="351" t="s">
        <v>1250</v>
      </c>
      <c r="B14" s="265">
        <v>313</v>
      </c>
    </row>
    <row r="15" ht="30" customHeight="1" spans="1:2">
      <c r="A15" s="351" t="s">
        <v>1251</v>
      </c>
      <c r="B15" s="265">
        <v>20</v>
      </c>
    </row>
    <row r="16" ht="30" customHeight="1" spans="1:2">
      <c r="A16" s="351" t="s">
        <v>1252</v>
      </c>
      <c r="B16" s="265"/>
    </row>
    <row r="17" ht="30" customHeight="1" spans="1:2">
      <c r="A17" s="351" t="s">
        <v>1253</v>
      </c>
      <c r="B17" s="265">
        <v>477</v>
      </c>
    </row>
    <row r="18" ht="30" customHeight="1" spans="1:2">
      <c r="A18" s="351" t="s">
        <v>1254</v>
      </c>
      <c r="B18" s="265">
        <v>87</v>
      </c>
    </row>
    <row r="19" ht="30" customHeight="1" spans="1:2">
      <c r="A19" s="351" t="s">
        <v>1255</v>
      </c>
      <c r="B19" s="265">
        <v>490</v>
      </c>
    </row>
    <row r="20" ht="30" customHeight="1" spans="1:2">
      <c r="A20" s="349" t="s">
        <v>1256</v>
      </c>
      <c r="B20" s="350">
        <f>B21</f>
        <v>685</v>
      </c>
    </row>
    <row r="21" ht="30" customHeight="1" spans="1:2">
      <c r="A21" s="353" t="s">
        <v>1257</v>
      </c>
      <c r="B21" s="265">
        <v>685</v>
      </c>
    </row>
    <row r="22" ht="30" customHeight="1" spans="1:2">
      <c r="A22" s="349" t="s">
        <v>1258</v>
      </c>
      <c r="B22" s="350">
        <f>SUM(B23:B24)</f>
        <v>108177</v>
      </c>
    </row>
    <row r="23" ht="30" customHeight="1" spans="1:2">
      <c r="A23" s="354" t="s">
        <v>1259</v>
      </c>
      <c r="B23" s="265">
        <v>101975</v>
      </c>
    </row>
    <row r="24" ht="30" customHeight="1" spans="1:2">
      <c r="A24" s="354" t="s">
        <v>1260</v>
      </c>
      <c r="B24" s="265">
        <v>6202</v>
      </c>
    </row>
    <row r="25" s="344" customFormat="1" ht="25" customHeight="1" spans="1:2">
      <c r="A25" s="355" t="s">
        <v>1261</v>
      </c>
      <c r="B25" s="356">
        <f>B26</f>
        <v>326</v>
      </c>
    </row>
    <row r="26" s="344" customFormat="1" ht="25" customHeight="1" spans="1:2">
      <c r="A26" s="357" t="s">
        <v>1262</v>
      </c>
      <c r="B26" s="358">
        <v>326</v>
      </c>
    </row>
    <row r="27" ht="30" customHeight="1" spans="1:2">
      <c r="A27" s="349" t="s">
        <v>1263</v>
      </c>
      <c r="B27" s="350">
        <f>SUM(B28:B31)</f>
        <v>7516</v>
      </c>
    </row>
    <row r="28" ht="30" customHeight="1" spans="1:2">
      <c r="A28" s="354" t="s">
        <v>1264</v>
      </c>
      <c r="B28" s="359">
        <v>7516</v>
      </c>
    </row>
    <row r="29" ht="30" customHeight="1" spans="1:2">
      <c r="A29" s="354" t="s">
        <v>1265</v>
      </c>
      <c r="B29" s="359"/>
    </row>
    <row r="30" ht="30" customHeight="1" spans="1:2">
      <c r="A30" s="354" t="s">
        <v>1266</v>
      </c>
      <c r="B30" s="359"/>
    </row>
    <row r="31" ht="30" customHeight="1" spans="1:2">
      <c r="A31" s="354" t="s">
        <v>1267</v>
      </c>
      <c r="B31" s="359"/>
    </row>
    <row r="32" ht="30" customHeight="1" spans="1:2">
      <c r="A32" s="360" t="s">
        <v>1268</v>
      </c>
      <c r="B32" s="350">
        <f>SUM(B4,B9,B22,B27,B25,B20)</f>
        <v>229852</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43</vt:i4>
      </vt:variant>
    </vt:vector>
  </HeadingPairs>
  <TitlesOfParts>
    <vt:vector size="43" baseType="lpstr">
      <vt:lpstr>目录</vt:lpstr>
      <vt:lpstr>1-1  2024年安宁市一般公共预算收入情况表</vt:lpstr>
      <vt:lpstr>1-2  2024年安宁市一般公共预算支出情况表</vt:lpstr>
      <vt:lpstr>1-3  2024年安宁市市级一般公共预算收入情况表</vt:lpstr>
      <vt:lpstr>1-4  安宁市市级一般公共预算支出情况表（公开到项级）</vt:lpstr>
      <vt:lpstr>1-5  2024年安宁市市本级一般公共预算收入情况表</vt:lpstr>
      <vt:lpstr>1-6  2024年安宁市市本级一般公共预算支出情况表</vt:lpstr>
      <vt:lpstr>1-7  安宁市市级一般公共预算基本支出情况表（公开到款级）</vt:lpstr>
      <vt:lpstr>1-8  2024年安宁市市本级一般公共预算政府预算经济分类表</vt:lpstr>
      <vt:lpstr>1-9安宁市本级一般公共预算支出表（州（市）对下转移支付项目）</vt:lpstr>
      <vt:lpstr>1-10  2024年安宁市分地区税收返还和转移支付预算表</vt:lpstr>
      <vt:lpstr>1-11  2024年安宁市市级“三公”经费预算财政拨款情况统</vt:lpstr>
      <vt:lpstr>2-1  2024年安宁市政府性基金预算收入情况表</vt:lpstr>
      <vt:lpstr>2-2  2024年安宁市政府性基金预算支出情况表</vt:lpstr>
      <vt:lpstr>2-3  2024年安宁市市级政府性基金预算收入情况表</vt:lpstr>
      <vt:lpstr>2-4安宁市市级政府性基金预算支出情况表（公开到项级）</vt:lpstr>
      <vt:lpstr>2-5  2024年安宁市市本级政府性基金预算收入情况表</vt:lpstr>
      <vt:lpstr>2-6安宁市市本级政府性基金预算支出情况表（公开到项级）</vt:lpstr>
      <vt:lpstr>2-7 市本级政府性基金支出表（州（市）对下转移支付）</vt:lpstr>
      <vt:lpstr>3-1  2024年安宁市国有资本经营收入预算情况表</vt:lpstr>
      <vt:lpstr>3-2  2024年安宁市国有资本经营支出预算情况表</vt:lpstr>
      <vt:lpstr>3-3  2024年安宁市市级国有资本经营收入预算情况表</vt:lpstr>
      <vt:lpstr>3-4安宁市市级国有资本经营支出预算情况表（公开到项级）</vt:lpstr>
      <vt:lpstr>3-5  2024年安宁市市本级国有资本经营收入预算情况表</vt:lpstr>
      <vt:lpstr>3-6安宁市市本级国有资本经营支出预算情况表（公开到项级） </vt:lpstr>
      <vt:lpstr>3-7  2024年安宁市市本级国有资本经营预算转移支付表（分</vt:lpstr>
      <vt:lpstr>3-8  2024年安宁市市本级国有资本经营预算转移支付表（分</vt:lpstr>
      <vt:lpstr>4-1  2024年安宁市社会保险基金收入预算情况表</vt:lpstr>
      <vt:lpstr>4-2  2024年安宁市社会保险基金支出预算情况表</vt:lpstr>
      <vt:lpstr>4-3  2024年安宁市本级社会保险基金收入预算情况表</vt:lpstr>
      <vt:lpstr>4-4  2024年安宁市本级社会保险基金支出预算情况表</vt:lpstr>
      <vt:lpstr>5-1   安宁市 2023年地方政府债务限额及余额预算情况表</vt:lpstr>
      <vt:lpstr>5-2 安宁市2023年地方政府一般债务余额情况表</vt:lpstr>
      <vt:lpstr>5-3  安宁市2023年地方政府一般债务余额情况表</vt:lpstr>
      <vt:lpstr>5-4  安宁市市本级2023年地方政府一般债务余额情况表</vt:lpstr>
      <vt:lpstr>5-5  安宁市2023年地方政府专项债务余额情况表</vt:lpstr>
      <vt:lpstr>5-6  安宁市市级2023年地方政府专项债务余额情况表</vt:lpstr>
      <vt:lpstr>5-7 安宁市本级2023年地方政府专项债务余额情况表（本级）</vt:lpstr>
      <vt:lpstr>5-8  安宁市地方政府债券发行及还本付息情况表</vt:lpstr>
      <vt:lpstr>5-9  安宁市2024年政府专项债务限额和余额情况表</vt:lpstr>
      <vt:lpstr>5-10  安宁市2024年年初新增地方政府债券资金安排表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禄裱财政所</cp:lastModifiedBy>
  <dcterms:created xsi:type="dcterms:W3CDTF">2006-09-16T08:00:00Z</dcterms:created>
  <cp:lastPrinted>2020-01-17T17:59:00Z</cp:lastPrinted>
  <dcterms:modified xsi:type="dcterms:W3CDTF">2025-03-28T07:01:32Z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D9F60EB2DC984655A05ECD6FF01EE188_13</vt:lpwstr>
  </property>
</Properties>
</file>