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914" firstSheet="39" activeTab="41"/>
  </bookViews>
  <sheets>
    <sheet name="目录" sheetId="50" r:id="rId1"/>
    <sheet name="1-1  2024年安宁市一般公共预算收入情况表" sheetId="1" r:id="rId2"/>
    <sheet name="1-2  2024年安宁市一般公共预算支出情况表" sheetId="2" r:id="rId3"/>
    <sheet name="1-3  2024年安宁市市级一般公共预算收入情况表" sheetId="3" r:id="rId4"/>
    <sheet name="1-4  安宁市市级一般公共预算支出情况表（公开到项级）" sheetId="4" r:id="rId5"/>
    <sheet name="1-5  2024年安宁市市本级一般公共预算收入情况表" sheetId="34" r:id="rId6"/>
    <sheet name="1-6  2024年安宁市市本级一般公共预算支出情况表" sheetId="46" r:id="rId7"/>
    <sheet name="1-7  安宁市市级一般公共预算基本支出情况表（公开到款级）" sheetId="49" r:id="rId8"/>
    <sheet name="1-8  2024年安宁市市本级一般公共预算政府预算经济分类表" sheetId="5" r:id="rId9"/>
    <sheet name="1-9安宁市本级一般公共预算支出表（州（市）对下转移支付项目）" sheetId="6" r:id="rId10"/>
    <sheet name="1-10  2024年安宁市分地区税收返还和转移支付预算表" sheetId="7" r:id="rId11"/>
    <sheet name="1-11  2024年安宁市市级“三公”经费预算财政拨款情况统" sheetId="8" r:id="rId12"/>
    <sheet name="2-1  2024年安宁市政府性基金预算收入情况表" sheetId="9" r:id="rId13"/>
    <sheet name="2-2  2024年安宁市政府性基金预算支出情况表" sheetId="10" r:id="rId14"/>
    <sheet name="2-3  2024年安宁市市级政府性基金预算收入情况表" sheetId="39" r:id="rId15"/>
    <sheet name="2-4安宁市市级政府性基金预算支出情况表（公开到项级）" sheetId="44" r:id="rId16"/>
    <sheet name="2-5  2024年安宁市市本级政府性基金预算收入情况表" sheetId="11" r:id="rId17"/>
    <sheet name="2-6安宁市市本级政府性基金预算支出情况表（公开到项级）" sheetId="45" r:id="rId18"/>
    <sheet name="2-7 市本级政府性基金支出表（州（市）对下转移支付）" sheetId="13" r:id="rId19"/>
    <sheet name="3-1  2024年安宁市国有资本经营收入预算情况表" sheetId="14" r:id="rId20"/>
    <sheet name="3-2  2024年安宁市国有资本经营支出预算情况表" sheetId="15" r:id="rId21"/>
    <sheet name="3-3  2024年安宁市市级国有资本经营收入预算情况表" sheetId="16" r:id="rId22"/>
    <sheet name="3-4安宁市市级国有资本经营支出预算情况表（公开到项级）" sheetId="17" r:id="rId23"/>
    <sheet name="3-5  2024年安宁市市本级国有资本经营收入预算情况表" sheetId="38" r:id="rId24"/>
    <sheet name="3-6安宁市市本级国有资本经营支出预算情况表（公开到项级） " sheetId="36" r:id="rId25"/>
    <sheet name="3-7  2024年安宁市市本级国有资本经营预算转移支付表（分" sheetId="18" r:id="rId26"/>
    <sheet name="3-8  2024年安宁市市本级国有资本经营预算转移支付表（分" sheetId="19" r:id="rId27"/>
    <sheet name="4-1  2024年安宁市社会保险基金收入预算情况表" sheetId="51" r:id="rId28"/>
    <sheet name="4-2  2024年安宁市社会保险基金支出预算情况表" sheetId="52" r:id="rId29"/>
    <sheet name="4-3  2024年安宁市本级社会保险基金收入预算情况表" sheetId="53" r:id="rId30"/>
    <sheet name="4-4  2024年安宁市本级社会保险基金支出预算情况表" sheetId="54" r:id="rId31"/>
    <sheet name="5-1   安宁市 2023年地方政府债务限额及余额预算情况表" sheetId="24" r:id="rId32"/>
    <sheet name="5-2 安宁市2023年地方政府一般债务余额情况表" sheetId="25" r:id="rId33"/>
    <sheet name="5-3  安宁市2023年地方政府一般债务余额情况表" sheetId="41" r:id="rId34"/>
    <sheet name="5-4  安宁市市本级2023年地方政府一般债务余额情况表" sheetId="26" r:id="rId35"/>
    <sheet name="5-5  安宁市2023年地方政府专项债务余额情况表" sheetId="27" r:id="rId36"/>
    <sheet name="5-6  安宁市市级2023年地方政府专项债务余额情况表" sheetId="43" r:id="rId37"/>
    <sheet name="5-7 安宁市本级2023年地方政府专项债务余额情况表（本级）" sheetId="28" r:id="rId38"/>
    <sheet name="5-8  安宁市地方政府债券发行及还本付息情况表" sheetId="29" r:id="rId39"/>
    <sheet name="5-9  安宁市2024年政府专项债务限额和余额情况表" sheetId="30" r:id="rId40"/>
    <sheet name="5-10  安宁市2024年年初新增地方政府债券资金安排表" sheetId="31" r:id="rId41"/>
    <sheet name="6-1重大政策和重点项目绩效目标表" sheetId="32" r:id="rId42"/>
    <sheet name="6-2重点工作情况解释说明汇总表" sheetId="33" r:id="rId43"/>
  </sheets>
  <externalReferences>
    <externalReference r:id="rId44"/>
  </externalReferences>
  <definedNames>
    <definedName name="_xlnm._FilterDatabase" localSheetId="9" hidden="1">'1-9安宁市本级一般公共预算支出表（州（市）对下转移支付项目）'!$A$1:$B$24</definedName>
    <definedName name="_xlnm._FilterDatabase" localSheetId="41" hidden="1">'6-1重大政策和重点项目绩效目标表'!#REF!</definedName>
    <definedName name="_xlnm._FilterDatabase" localSheetId="6" hidden="1">'1-6  2024年安宁市市本级一般公共预算支出情况表'!#REF!</definedName>
    <definedName name="_xlnm._FilterDatabase" localSheetId="4" hidden="1">'1-4  安宁市市级一般公共预算支出情况表（公开到项级）'!$A$3:$D$1349</definedName>
    <definedName name="_xlnm._FilterDatabase" localSheetId="13" hidden="1">'2-2  2024年安宁市政府性基金预算支出情况表'!$A$1:$D$65</definedName>
    <definedName name="_xlnm._FilterDatabase" localSheetId="5" hidden="1">'1-5  2024年安宁市市本级一般公共预算收入情况表'!$A$3:$D$43</definedName>
    <definedName name="_xlnm._FilterDatabase" localSheetId="8" hidden="1">'1-8  2024年安宁市市本级一般公共预算政府预算经济分类表'!$A$3:$B$32</definedName>
    <definedName name="_xlnm._FilterDatabase" localSheetId="12" hidden="1">'2-1  2024年安宁市政府性基金预算收入情况表'!$A$3:$D$39</definedName>
    <definedName name="_xlnm._FilterDatabase" localSheetId="15" hidden="1">'2-4安宁市市级政府性基金预算支出情况表（公开到项级）'!$A$3:$D$60</definedName>
    <definedName name="_xlnm._FilterDatabase" localSheetId="16" hidden="1">'2-5  2024年安宁市市本级政府性基金预算收入情况表'!$A$3:$D$40</definedName>
    <definedName name="_xlnm._FilterDatabase" localSheetId="17" hidden="1">'2-6安宁市市本级政府性基金预算支出情况表（公开到项级）'!$A$3:$D$80</definedName>
    <definedName name="_xlnm._FilterDatabase" localSheetId="18" hidden="1">'2-7 市本级政府性基金支出表（州（市）对下转移支付）'!$A$3:$B$19</definedName>
    <definedName name="_xlnm._FilterDatabase" localSheetId="19" hidden="1">'3-1  2024年安宁市国有资本经营收入预算情况表'!$A$3:$D$30</definedName>
    <definedName name="_xlnm._FilterDatabase" localSheetId="20" hidden="1">'3-2  2024年安宁市国有资本经营支出预算情况表'!$A$3:$D$23</definedName>
    <definedName name="_xlnm._FilterDatabase" localSheetId="21" hidden="1">'3-3  2024年安宁市市级国有资本经营收入预算情况表'!$A$3:$D$30</definedName>
    <definedName name="_xlnm._FilterDatabase" localSheetId="22" hidden="1">'3-4安宁市市级国有资本经营支出预算情况表（公开到项级）'!$A$3:$D$23</definedName>
    <definedName name="_xlnm._FilterDatabase" localSheetId="23" hidden="1">'3-5  2024年安宁市市本级国有资本经营收入预算情况表'!$A$3:$D$30</definedName>
    <definedName name="_xlnm._FilterDatabase" localSheetId="24" hidden="1">'3-6安宁市市本级国有资本经营支出预算情况表（公开到项级） '!$A$3:$D$23</definedName>
    <definedName name="_xlnm._FilterDatabase" localSheetId="1" hidden="1">'1-1  2024年安宁市一般公共预算收入情况表'!$A$4:$D$39</definedName>
    <definedName name="_xlnm._FilterDatabase" localSheetId="2" hidden="1">'1-2  2024年安宁市一般公共预算支出情况表'!$A$3:$D$33</definedName>
    <definedName name="_xlnm._FilterDatabase" localSheetId="3" hidden="1">'1-3  2024年安宁市市级一般公共预算收入情况表'!$A$3:$D$28</definedName>
    <definedName name="_xlnm._FilterDatabase" localSheetId="14" hidden="1">'2-3  2024年安宁市市级政府性基金预算收入情况表'!$A$3:$D$32</definedName>
    <definedName name="_lst_r_地方财政预算表2015年全省汇总_10_科目编码名称">[1]_ESList!$A$1:$A$27</definedName>
    <definedName name="_xlnm.Print_Area" localSheetId="2">'1-2  2024年安宁市一般公共预算支出情况表'!$A$1:$D$40</definedName>
    <definedName name="_xlnm.Print_Area" localSheetId="3">'1-3  2024年安宁市市级一般公共预算收入情况表'!$A$1:$D$44</definedName>
    <definedName name="_xlnm.Print_Area" localSheetId="4">'1-4  安宁市市级一般公共预算支出情况表（公开到项级）'!$A$1:$D$1349</definedName>
    <definedName name="_xlnm.Print_Area" localSheetId="5">'1-5  2024年安宁市市本级一般公共预算收入情况表'!$A$1:$D$43</definedName>
    <definedName name="_xlnm.Print_Area" localSheetId="6">'1-6  2024年安宁市市本级一般公共预算支出情况表'!$A$1:$D$2</definedName>
    <definedName name="_xlnm.Print_Area" localSheetId="8">'1-8  2024年安宁市市本级一般公共预算政府预算经济分类表'!$A$1:$B$32</definedName>
    <definedName name="_xlnm.Print_Area" localSheetId="9">'1-9安宁市本级一般公共预算支出表（州（市）对下转移支付项目）'!$A$1:$B$24</definedName>
    <definedName name="_xlnm.Print_Area" localSheetId="10">'1-10  2024年安宁市分地区税收返还和转移支付预算表'!$A$1:$E$7</definedName>
    <definedName name="_xlnm.Print_Area" localSheetId="12">'2-1  2024年安宁市政府性基金预算收入情况表'!$A$1:$D$39</definedName>
    <definedName name="_xlnm.Print_Area" localSheetId="13">'2-2  2024年安宁市政府性基金预算支出情况表'!$A$1:$D$91</definedName>
    <definedName name="_xlnm.Print_Area" localSheetId="14">'2-3  2024年安宁市市级政府性基金预算收入情况表'!$A$1:$D$39</definedName>
    <definedName name="_xlnm.Print_Area" localSheetId="15">'2-4安宁市市级政府性基金预算支出情况表（公开到项级）'!$A$1:$D$80</definedName>
    <definedName name="_xlnm.Print_Area" localSheetId="16">'2-5  2024年安宁市市本级政府性基金预算收入情况表'!$A$1:$D$41</definedName>
    <definedName name="_xlnm.Print_Area" localSheetId="17">'2-6安宁市市本级政府性基金预算支出情况表（公开到项级）'!$A$1:$D$80</definedName>
    <definedName name="_xlnm.Print_Area" localSheetId="18">'2-7 市本级政府性基金支出表（州（市）对下转移支付）'!$A$1:$B$20</definedName>
    <definedName name="_xlnm.Print_Area" localSheetId="19">'3-1  2024年安宁市国有资本经营收入预算情况表'!$A$1:$D$40</definedName>
    <definedName name="_xlnm.Print_Area" localSheetId="20">'3-2  2024年安宁市国有资本经营支出预算情况表'!$A$1:$D$28</definedName>
    <definedName name="_xlnm.Print_Area" localSheetId="21">'3-3  2024年安宁市市级国有资本经营收入预算情况表'!$A$1:$D$40</definedName>
    <definedName name="_xlnm.Print_Area" localSheetId="22">'3-4安宁市市级国有资本经营支出预算情况表（公开到项级）'!$A$1:$D$28</definedName>
    <definedName name="_xlnm.Print_Area" localSheetId="23">'3-5  2024年安宁市市本级国有资本经营收入预算情况表'!$A$1:$D$40</definedName>
    <definedName name="_xlnm.Print_Area" localSheetId="24">'3-6安宁市市本级国有资本经营支出预算情况表（公开到项级） '!$A$1:$D$28</definedName>
    <definedName name="_xlnm.Print_Area" localSheetId="25">'3-7  2024年安宁市市本级国有资本经营预算转移支付表（分'!$A$1:$B$15</definedName>
    <definedName name="_xlnm.Print_Area" localSheetId="26">'3-8  2024年安宁市市本级国有资本经营预算转移支付表（分'!$A$1:$B$18</definedName>
    <definedName name="_xlnm.Print_Titles" localSheetId="1">'1-1  2024年安宁市一般公共预算收入情况表'!$2:$4</definedName>
    <definedName name="_xlnm.Print_Titles" localSheetId="2">'1-2  2024年安宁市一般公共预算支出情况表'!$1:$3</definedName>
    <definedName name="_xlnm.Print_Titles" localSheetId="3">'1-3  2024年安宁市市级一般公共预算收入情况表'!$1:$3</definedName>
    <definedName name="_xlnm.Print_Titles" localSheetId="4">'1-4  安宁市市级一般公共预算支出情况表（公开到项级）'!$1:$3</definedName>
    <definedName name="_xlnm.Print_Titles" localSheetId="5">'1-5  2024年安宁市市本级一般公共预算收入情况表'!$1:$3</definedName>
    <definedName name="_xlnm.Print_Titles" localSheetId="6">'1-6  2024年安宁市市本级一般公共预算支出情况表'!$1:$2</definedName>
    <definedName name="_xlnm.Print_Titles" localSheetId="8">'1-8  2024年安宁市市本级一般公共预算政府预算经济分类表'!$1:$3</definedName>
    <definedName name="_xlnm.Print_Titles" localSheetId="9">'1-9安宁市本级一般公共预算支出表（州（市）对下转移支付项目）'!$1:$24</definedName>
    <definedName name="_xlnm.Print_Titles" localSheetId="10">'1-10  2024年安宁市分地区税收返还和转移支付预算表'!$1:$7</definedName>
    <definedName name="_xlnm.Print_Titles" localSheetId="12">'2-1  2024年安宁市政府性基金预算收入情况表'!$1:$3</definedName>
    <definedName name="_xlnm.Print_Titles" localSheetId="13">'2-2  2024年安宁市政府性基金预算支出情况表'!$1:$3</definedName>
    <definedName name="_xlnm.Print_Titles" localSheetId="14">'2-3  2024年安宁市市级政府性基金预算收入情况表'!$1:$3</definedName>
    <definedName name="_xlnm.Print_Titles" localSheetId="15">'2-4安宁市市级政府性基金预算支出情况表（公开到项级）'!$1:$3</definedName>
    <definedName name="_xlnm.Print_Titles" localSheetId="16">'2-5  2024年安宁市市本级政府性基金预算收入情况表'!$1:$3</definedName>
    <definedName name="_xlnm.Print_Titles" localSheetId="17">'2-6安宁市市本级政府性基金预算支出情况表（公开到项级）'!$1:$3</definedName>
    <definedName name="_xlnm.Print_Titles" localSheetId="18">'2-7 市本级政府性基金支出表（州（市）对下转移支付）'!$1:$3</definedName>
    <definedName name="_xlnm.Print_Titles" localSheetId="19">'3-1  2024年安宁市国有资本经营收入预算情况表'!$1:$3</definedName>
    <definedName name="_xlnm.Print_Titles" localSheetId="20">'3-2  2024年安宁市国有资本经营支出预算情况表'!$1:$3</definedName>
    <definedName name="_xlnm.Print_Titles" localSheetId="21">'3-3  2024年安宁市市级国有资本经营收入预算情况表'!$1:$3</definedName>
    <definedName name="_xlnm.Print_Titles" localSheetId="23">'3-5  2024年安宁市市本级国有资本经营收入预算情况表'!$1:$3</definedName>
    <definedName name="专项收入年初预算数" localSheetId="11">#REF!</definedName>
    <definedName name="专项收入年初预算数" localSheetId="2">#REF!</definedName>
    <definedName name="专项收入年初预算数" localSheetId="5">#REF!</definedName>
    <definedName name="专项收入年初预算数" localSheetId="6">#REF!</definedName>
    <definedName name="专项收入年初预算数" localSheetId="14">#REF!</definedName>
    <definedName name="专项收入年初预算数" localSheetId="15">#REF!</definedName>
    <definedName name="专项收入年初预算数" localSheetId="17">#REF!</definedName>
    <definedName name="专项收入年初预算数" localSheetId="18">#REF!</definedName>
    <definedName name="专项收入年初预算数" localSheetId="23">#REF!</definedName>
    <definedName name="专项收入年初预算数" localSheetId="24">#REF!</definedName>
    <definedName name="专项收入年初预算数" localSheetId="31">#REF!</definedName>
    <definedName name="专项收入年初预算数" localSheetId="40">#REF!</definedName>
    <definedName name="专项收入年初预算数" localSheetId="32">#REF!</definedName>
    <definedName name="专项收入年初预算数" localSheetId="33">#REF!</definedName>
    <definedName name="专项收入年初预算数" localSheetId="34">#REF!</definedName>
    <definedName name="专项收入年初预算数" localSheetId="35">#REF!</definedName>
    <definedName name="专项收入年初预算数" localSheetId="36">#REF!</definedName>
    <definedName name="专项收入年初预算数" localSheetId="37">#REF!</definedName>
    <definedName name="专项收入年初预算数" localSheetId="38">#REF!</definedName>
    <definedName name="专项收入年初预算数" localSheetId="39">#REF!</definedName>
    <definedName name="专项收入年初预算数" localSheetId="41">#REF!</definedName>
    <definedName name="专项收入年初预算数" localSheetId="42">#REF!</definedName>
    <definedName name="专项收入年初预算数">#REF!</definedName>
    <definedName name="专项收入全年预计数" localSheetId="11">#REF!</definedName>
    <definedName name="专项收入全年预计数" localSheetId="2">#REF!</definedName>
    <definedName name="专项收入全年预计数" localSheetId="5">#REF!</definedName>
    <definedName name="专项收入全年预计数" localSheetId="6">#REF!</definedName>
    <definedName name="专项收入全年预计数" localSheetId="14">#REF!</definedName>
    <definedName name="专项收入全年预计数" localSheetId="15">#REF!</definedName>
    <definedName name="专项收入全年预计数" localSheetId="17">#REF!</definedName>
    <definedName name="专项收入全年预计数" localSheetId="18">#REF!</definedName>
    <definedName name="专项收入全年预计数" localSheetId="23">#REF!</definedName>
    <definedName name="专项收入全年预计数" localSheetId="24">#REF!</definedName>
    <definedName name="专项收入全年预计数" localSheetId="31">#REF!</definedName>
    <definedName name="专项收入全年预计数" localSheetId="40">#REF!</definedName>
    <definedName name="专项收入全年预计数" localSheetId="32">#REF!</definedName>
    <definedName name="专项收入全年预计数" localSheetId="33">#REF!</definedName>
    <definedName name="专项收入全年预计数" localSheetId="34">#REF!</definedName>
    <definedName name="专项收入全年预计数" localSheetId="35">#REF!</definedName>
    <definedName name="专项收入全年预计数" localSheetId="36">#REF!</definedName>
    <definedName name="专项收入全年预计数" localSheetId="37">#REF!</definedName>
    <definedName name="专项收入全年预计数" localSheetId="38">#REF!</definedName>
    <definedName name="专项收入全年预计数" localSheetId="39">#REF!</definedName>
    <definedName name="专项收入全年预计数" localSheetId="41">#REF!</definedName>
    <definedName name="专项收入全年预计数" localSheetId="42">#REF!</definedName>
    <definedName name="专项收入全年预计数">#REF!</definedName>
    <definedName name="_xlnm._FilterDatabase" localSheetId="7" hidden="1">'1-7  安宁市市级一般公共预算基本支出情况表（公开到款级）'!$A$3:$B$30</definedName>
    <definedName name="_xlnm.Print_Area" localSheetId="7">'1-7  安宁市市级一般公共预算基本支出情况表（公开到款级）'!$A$1:$B$32</definedName>
    <definedName name="_xlnm.Print_Titles" localSheetId="7">'1-7  安宁市市级一般公共预算基本支出情况表（公开到款级）'!$1:$3</definedName>
    <definedName name="_xlnm.Print_Titles" localSheetId="41">'6-1重大政策和重点项目绩效目标表'!#REF!</definedName>
    <definedName name="_xlnm.Print_Titles" localSheetId="22">'3-4安宁市市级国有资本经营支出预算情况表（公开到项级）'!$3:$3</definedName>
    <definedName name="_xlnm.Print_Titles" localSheetId="24">'3-6安宁市市本级国有资本经营支出预算情况表（公开到项级）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<sst xmlns="http://schemas.openxmlformats.org/spreadsheetml/2006/main" count="7025" uniqueCount="2643">
  <si>
    <t>安宁市2024年政府预算公开目录</t>
  </si>
  <si>
    <t>1-1  2024年安宁市一般公共预算收入情况表</t>
  </si>
  <si>
    <t>1-2  2024年安宁市一般公共预算支出情况表</t>
  </si>
  <si>
    <t>1-3  2024年安宁市市级一般公共预算收入情况表</t>
  </si>
  <si>
    <t>1-4  2024年安宁市市级一般公共预算支出情况表（公开到项级）</t>
  </si>
  <si>
    <t>1-5  2024年安宁市市本级一般公共预算收入情况表</t>
  </si>
  <si>
    <t>1-6  2024年安宁市市本级一般公共预算支出情况表（公开到款级）</t>
  </si>
  <si>
    <r>
      <rPr>
        <sz val="12"/>
        <color rgb="FF000000"/>
        <rFont val="Times New Roman"/>
        <charset val="134"/>
      </rPr>
      <t>1-7  2024</t>
    </r>
    <r>
      <rPr>
        <sz val="12"/>
        <color rgb="FF000000"/>
        <rFont val="宋体"/>
        <charset val="134"/>
      </rPr>
      <t>年安宁市市级一般公共预算基本支出情况表（公开到款级）</t>
    </r>
  </si>
  <si>
    <t>1-8  2024年安宁市市本级一般公共预算政府预算经济分类表（基本支出）</t>
  </si>
  <si>
    <r>
      <rPr>
        <sz val="12"/>
        <color rgb="FF000000"/>
        <rFont val="Times New Roman"/>
        <charset val="134"/>
      </rPr>
      <t>1-9  2024</t>
    </r>
    <r>
      <rPr>
        <sz val="12"/>
        <color rgb="FF000000"/>
        <rFont val="宋体"/>
        <charset val="134"/>
      </rPr>
      <t>年市本级一般公共预算支出表（州（市）对下转移支付项目）</t>
    </r>
  </si>
  <si>
    <t>1-10  2024年安宁市分地区税收返还和转移支付预算表</t>
  </si>
  <si>
    <t>1-11  2024年安宁市“三公”经费预算财政拨款情况统计表</t>
  </si>
  <si>
    <t>2-1  2024年安宁市政府性基金预算收入情况表</t>
  </si>
  <si>
    <t>2-2  2024年安宁市政府性基金预算支出情况表</t>
  </si>
  <si>
    <t>2-3  2024年安宁市市级政府性基金预算收入情况表</t>
  </si>
  <si>
    <t>2-4  2024年安宁市市级政府性基金预算支出情况表（公开到项级）</t>
  </si>
  <si>
    <t>2-5  2024年安宁市市本级政府性基金预算收入情况表</t>
  </si>
  <si>
    <t>2-6  2024年安宁市市本级政府性基金预算支出情况表（公开到项级）</t>
  </si>
  <si>
    <r>
      <rPr>
        <sz val="12"/>
        <color theme="1"/>
        <rFont val="Times New Roman"/>
        <charset val="134"/>
      </rPr>
      <t>2-7  2024</t>
    </r>
    <r>
      <rPr>
        <sz val="12"/>
        <color theme="1"/>
        <rFont val="宋体"/>
        <charset val="134"/>
      </rPr>
      <t>年安宁市市本级政府性基金支出表（州（市）对下转移支付）</t>
    </r>
  </si>
  <si>
    <t>3-1  2024年安宁市国有资本经营收入预算情况表</t>
  </si>
  <si>
    <t>3-2  2024年安宁市国有资本经营支出预算情况表</t>
  </si>
  <si>
    <t>3-3  2024年安宁市市级国有资本经营收入预算情况表</t>
  </si>
  <si>
    <t>3-4  2024年安宁市市级国有资本经营支出预算情况表（公开到项级）</t>
  </si>
  <si>
    <t>3-5  2024年安宁市市本级国有资本经营收入预算情况表</t>
  </si>
  <si>
    <t xml:space="preserve">3-6  2024年安宁市市本级国有资本经营支出预算情况表（公开到项级） </t>
  </si>
  <si>
    <t>3-7  2024年安宁市市本级国有资本经营预算转移支付表（分地区）</t>
  </si>
  <si>
    <t>3-8  2024年安宁市市本级国有资本经营预算转移支付表（分项目）</t>
  </si>
  <si>
    <t>4-1  2024年安宁市社会保险基金收入预算情况表</t>
  </si>
  <si>
    <t>4-2  2024年安宁市社会保险基金支出预算情况表</t>
  </si>
  <si>
    <t>4-3  2024年安宁市本级社会保险基金收入预算情况表</t>
  </si>
  <si>
    <t>4-4  2024年安宁市本级社会保险基金支出预算情况表</t>
  </si>
  <si>
    <t>5-1   安宁市2023年地方政府债务限额及余额预算情况表</t>
  </si>
  <si>
    <t>5-2  安宁市2023年地方政府一般债务余额情况表</t>
  </si>
  <si>
    <t>5-3  安宁市2023年地方政府一般债务余额情况表</t>
  </si>
  <si>
    <t>5-4  安宁市市本级2023年地方政府一般债务余额情况表</t>
  </si>
  <si>
    <t>5-5  安宁市2023年地方政府专项债务余额情况表</t>
  </si>
  <si>
    <t>5-6  安宁市市级2023年地方政府专项债务余额情况表</t>
  </si>
  <si>
    <t>5-7 安宁市本级2023年地方政府专项债务余额情况表（本级）</t>
  </si>
  <si>
    <r>
      <rPr>
        <sz val="12"/>
        <color theme="1"/>
        <rFont val="Times New Roman"/>
        <charset val="134"/>
      </rPr>
      <t xml:space="preserve">5-8  </t>
    </r>
    <r>
      <rPr>
        <sz val="12"/>
        <color theme="1"/>
        <rFont val="宋体"/>
        <charset val="134"/>
      </rPr>
      <t>安宁市地方政府债券发行及还本付息情况表</t>
    </r>
  </si>
  <si>
    <r>
      <rPr>
        <sz val="12"/>
        <color theme="1"/>
        <rFont val="Times New Roman"/>
        <charset val="134"/>
      </rPr>
      <t xml:space="preserve">5-9  </t>
    </r>
    <r>
      <rPr>
        <sz val="12"/>
        <color theme="1"/>
        <rFont val="宋体"/>
        <charset val="134"/>
      </rPr>
      <t>安宁市2024年政府专项债务限额和余额情况表</t>
    </r>
  </si>
  <si>
    <t>5-10  安宁市2024年年初新增地方政府债券资金安排表</t>
  </si>
  <si>
    <r>
      <rPr>
        <sz val="12"/>
        <color theme="1"/>
        <rFont val="Times New Roman"/>
        <charset val="134"/>
      </rPr>
      <t xml:space="preserve">6-1  </t>
    </r>
    <r>
      <rPr>
        <sz val="12"/>
        <color theme="1"/>
        <rFont val="宋体"/>
        <charset val="134"/>
      </rPr>
      <t>重大政策和重点项目绩效目标表</t>
    </r>
  </si>
  <si>
    <r>
      <rPr>
        <sz val="12"/>
        <color theme="1"/>
        <rFont val="Times New Roman"/>
        <charset val="134"/>
      </rPr>
      <t xml:space="preserve">6-2  </t>
    </r>
    <r>
      <rPr>
        <sz val="12"/>
        <color theme="1"/>
        <rFont val="宋体"/>
        <charset val="134"/>
      </rPr>
      <t>重点工作情况解释说明汇总表</t>
    </r>
  </si>
  <si>
    <r>
      <rPr>
        <sz val="14"/>
        <rFont val="宋体"/>
        <charset val="134"/>
      </rPr>
      <t>单位：万元</t>
    </r>
  </si>
  <si>
    <r>
      <rPr>
        <b/>
        <sz val="14"/>
        <rFont val="宋体"/>
        <charset val="134"/>
      </rPr>
      <t>项目</t>
    </r>
  </si>
  <si>
    <r>
      <rPr>
        <b/>
        <sz val="14"/>
        <rFont val="Times New Roman"/>
        <charset val="134"/>
      </rPr>
      <t>2023</t>
    </r>
    <r>
      <rPr>
        <b/>
        <sz val="14"/>
        <rFont val="宋体"/>
        <charset val="134"/>
      </rPr>
      <t>年执行数</t>
    </r>
  </si>
  <si>
    <r>
      <rPr>
        <b/>
        <sz val="14"/>
        <rFont val="Times New Roman"/>
        <charset val="134"/>
      </rPr>
      <t>2024</t>
    </r>
    <r>
      <rPr>
        <b/>
        <sz val="14"/>
        <rFont val="宋体"/>
        <charset val="134"/>
      </rPr>
      <t>年预算数</t>
    </r>
  </si>
  <si>
    <r>
      <rPr>
        <b/>
        <sz val="14"/>
        <rFont val="宋体"/>
        <charset val="134"/>
      </rPr>
      <t>预算数比上年执行数增长</t>
    </r>
    <r>
      <rPr>
        <b/>
        <sz val="14"/>
        <rFont val="Times New Roman"/>
        <charset val="134"/>
      </rPr>
      <t>%</t>
    </r>
  </si>
  <si>
    <r>
      <rPr>
        <b/>
        <sz val="14"/>
        <color theme="1"/>
        <rFont val="宋体"/>
        <charset val="134"/>
      </rPr>
      <t>一、税收收入</t>
    </r>
  </si>
  <si>
    <r>
      <rPr>
        <sz val="14"/>
        <color theme="1"/>
        <rFont val="Times New Roman"/>
        <charset val="134"/>
      </rPr>
      <t xml:space="preserve">     </t>
    </r>
    <r>
      <rPr>
        <sz val="14"/>
        <color theme="1"/>
        <rFont val="宋体"/>
        <charset val="134"/>
      </rPr>
      <t>增值税</t>
    </r>
  </si>
  <si>
    <r>
      <rPr>
        <sz val="14"/>
        <color theme="1"/>
        <rFont val="Times New Roman"/>
        <charset val="134"/>
      </rPr>
      <t xml:space="preserve">     </t>
    </r>
    <r>
      <rPr>
        <sz val="14"/>
        <color theme="1"/>
        <rFont val="宋体"/>
        <charset val="134"/>
      </rPr>
      <t>企业所得税</t>
    </r>
  </si>
  <si>
    <r>
      <rPr>
        <sz val="14"/>
        <color theme="1"/>
        <rFont val="Times New Roman"/>
        <charset val="134"/>
      </rPr>
      <t xml:space="preserve">     </t>
    </r>
    <r>
      <rPr>
        <sz val="14"/>
        <color theme="1"/>
        <rFont val="宋体"/>
        <charset val="134"/>
      </rPr>
      <t>企业所得税退税</t>
    </r>
  </si>
  <si>
    <r>
      <rPr>
        <sz val="14"/>
        <color theme="1"/>
        <rFont val="Times New Roman"/>
        <charset val="134"/>
      </rPr>
      <t xml:space="preserve">     </t>
    </r>
    <r>
      <rPr>
        <sz val="14"/>
        <color theme="1"/>
        <rFont val="宋体"/>
        <charset val="134"/>
      </rPr>
      <t>个人所得税</t>
    </r>
  </si>
  <si>
    <r>
      <rPr>
        <sz val="14"/>
        <color theme="1"/>
        <rFont val="Times New Roman"/>
        <charset val="134"/>
      </rPr>
      <t xml:space="preserve">     </t>
    </r>
    <r>
      <rPr>
        <sz val="14"/>
        <color theme="1"/>
        <rFont val="宋体"/>
        <charset val="134"/>
      </rPr>
      <t>资源税</t>
    </r>
  </si>
  <si>
    <r>
      <rPr>
        <sz val="14"/>
        <color theme="1"/>
        <rFont val="Times New Roman"/>
        <charset val="134"/>
      </rPr>
      <t xml:space="preserve">     </t>
    </r>
    <r>
      <rPr>
        <sz val="14"/>
        <color theme="1"/>
        <rFont val="宋体"/>
        <charset val="134"/>
      </rPr>
      <t>城市维护建设税</t>
    </r>
  </si>
  <si>
    <r>
      <rPr>
        <sz val="14"/>
        <color theme="1"/>
        <rFont val="Times New Roman"/>
        <charset val="134"/>
      </rPr>
      <t xml:space="preserve">     </t>
    </r>
    <r>
      <rPr>
        <sz val="14"/>
        <color theme="1"/>
        <rFont val="宋体"/>
        <charset val="134"/>
      </rPr>
      <t>房产税</t>
    </r>
  </si>
  <si>
    <r>
      <rPr>
        <sz val="14"/>
        <color theme="1"/>
        <rFont val="Times New Roman"/>
        <charset val="134"/>
      </rPr>
      <t xml:space="preserve">     </t>
    </r>
    <r>
      <rPr>
        <sz val="14"/>
        <color theme="1"/>
        <rFont val="宋体"/>
        <charset val="134"/>
      </rPr>
      <t>印花税</t>
    </r>
  </si>
  <si>
    <r>
      <rPr>
        <sz val="14"/>
        <color theme="1"/>
        <rFont val="Times New Roman"/>
        <charset val="134"/>
      </rPr>
      <t xml:space="preserve">     </t>
    </r>
    <r>
      <rPr>
        <sz val="14"/>
        <color theme="1"/>
        <rFont val="宋体"/>
        <charset val="134"/>
      </rPr>
      <t>城镇土地使用税</t>
    </r>
  </si>
  <si>
    <r>
      <rPr>
        <sz val="14"/>
        <color theme="1"/>
        <rFont val="Times New Roman"/>
        <charset val="134"/>
      </rPr>
      <t xml:space="preserve">     </t>
    </r>
    <r>
      <rPr>
        <sz val="14"/>
        <color theme="1"/>
        <rFont val="宋体"/>
        <charset val="134"/>
      </rPr>
      <t>土地增值税</t>
    </r>
  </si>
  <si>
    <r>
      <rPr>
        <sz val="14"/>
        <color theme="1"/>
        <rFont val="Times New Roman"/>
        <charset val="134"/>
      </rPr>
      <t xml:space="preserve">     </t>
    </r>
    <r>
      <rPr>
        <sz val="14"/>
        <color theme="1"/>
        <rFont val="宋体"/>
        <charset val="134"/>
      </rPr>
      <t>车船税</t>
    </r>
  </si>
  <si>
    <r>
      <rPr>
        <sz val="14"/>
        <color theme="1"/>
        <rFont val="Times New Roman"/>
        <charset val="134"/>
      </rPr>
      <t xml:space="preserve">     </t>
    </r>
    <r>
      <rPr>
        <sz val="14"/>
        <color theme="1"/>
        <rFont val="宋体"/>
        <charset val="134"/>
      </rPr>
      <t>耕地占用税</t>
    </r>
  </si>
  <si>
    <r>
      <rPr>
        <sz val="14"/>
        <color theme="1"/>
        <rFont val="Times New Roman"/>
        <charset val="134"/>
      </rPr>
      <t xml:space="preserve">     </t>
    </r>
    <r>
      <rPr>
        <sz val="14"/>
        <color theme="1"/>
        <rFont val="宋体"/>
        <charset val="134"/>
      </rPr>
      <t>契税</t>
    </r>
  </si>
  <si>
    <r>
      <rPr>
        <sz val="14"/>
        <color theme="1"/>
        <rFont val="Times New Roman"/>
        <charset val="134"/>
      </rPr>
      <t xml:space="preserve">     </t>
    </r>
    <r>
      <rPr>
        <sz val="14"/>
        <color theme="1"/>
        <rFont val="宋体"/>
        <charset val="134"/>
      </rPr>
      <t>烟叶税</t>
    </r>
  </si>
  <si>
    <r>
      <rPr>
        <sz val="14"/>
        <color theme="1"/>
        <rFont val="Times New Roman"/>
        <charset val="134"/>
      </rPr>
      <t xml:space="preserve">     </t>
    </r>
    <r>
      <rPr>
        <sz val="14"/>
        <color theme="1"/>
        <rFont val="宋体"/>
        <charset val="134"/>
      </rPr>
      <t>环境保护税</t>
    </r>
  </si>
  <si>
    <r>
      <rPr>
        <sz val="14"/>
        <color theme="1"/>
        <rFont val="Times New Roman"/>
        <charset val="134"/>
      </rPr>
      <t xml:space="preserve">     </t>
    </r>
    <r>
      <rPr>
        <sz val="14"/>
        <color theme="1"/>
        <rFont val="宋体"/>
        <charset val="134"/>
      </rPr>
      <t>其他税收收入</t>
    </r>
  </si>
  <si>
    <r>
      <rPr>
        <b/>
        <sz val="14"/>
        <color theme="1"/>
        <rFont val="宋体"/>
        <charset val="134"/>
      </rPr>
      <t>二、非税收入</t>
    </r>
  </si>
  <si>
    <r>
      <rPr>
        <sz val="14"/>
        <color theme="1"/>
        <rFont val="Times New Roman"/>
        <charset val="134"/>
      </rPr>
      <t xml:space="preserve">     </t>
    </r>
    <r>
      <rPr>
        <sz val="14"/>
        <color theme="1"/>
        <rFont val="宋体"/>
        <charset val="134"/>
      </rPr>
      <t>专项收入</t>
    </r>
  </si>
  <si>
    <r>
      <rPr>
        <sz val="14"/>
        <color theme="1"/>
        <rFont val="Times New Roman"/>
        <charset val="134"/>
      </rPr>
      <t xml:space="preserve">     </t>
    </r>
    <r>
      <rPr>
        <sz val="14"/>
        <color theme="1"/>
        <rFont val="宋体"/>
        <charset val="134"/>
      </rPr>
      <t>行政事业性收费收入</t>
    </r>
  </si>
  <si>
    <r>
      <rPr>
        <sz val="14"/>
        <color theme="1"/>
        <rFont val="Times New Roman"/>
        <charset val="134"/>
      </rPr>
      <t xml:space="preserve">     </t>
    </r>
    <r>
      <rPr>
        <sz val="14"/>
        <color theme="1"/>
        <rFont val="宋体"/>
        <charset val="134"/>
      </rPr>
      <t>罚没收入</t>
    </r>
  </si>
  <si>
    <r>
      <rPr>
        <sz val="14"/>
        <color theme="1"/>
        <rFont val="Times New Roman"/>
        <charset val="134"/>
      </rPr>
      <t xml:space="preserve">     </t>
    </r>
    <r>
      <rPr>
        <sz val="14"/>
        <color theme="1"/>
        <rFont val="宋体"/>
        <charset val="134"/>
      </rPr>
      <t>国有资本经营收入</t>
    </r>
  </si>
  <si>
    <r>
      <rPr>
        <sz val="14"/>
        <color theme="1"/>
        <rFont val="Times New Roman"/>
        <charset val="134"/>
      </rPr>
      <t xml:space="preserve">     </t>
    </r>
    <r>
      <rPr>
        <sz val="14"/>
        <color theme="1"/>
        <rFont val="宋体"/>
        <charset val="134"/>
      </rPr>
      <t>国有资源（资产）有偿使用收入</t>
    </r>
  </si>
  <si>
    <r>
      <rPr>
        <sz val="14"/>
        <color theme="1"/>
        <rFont val="Times New Roman"/>
        <charset val="134"/>
      </rPr>
      <t xml:space="preserve">     </t>
    </r>
    <r>
      <rPr>
        <sz val="14"/>
        <color theme="1"/>
        <rFont val="宋体"/>
        <charset val="134"/>
      </rPr>
      <t>捐赠收入</t>
    </r>
  </si>
  <si>
    <r>
      <rPr>
        <sz val="14"/>
        <color theme="1"/>
        <rFont val="Times New Roman"/>
        <charset val="134"/>
      </rPr>
      <t xml:space="preserve">     </t>
    </r>
    <r>
      <rPr>
        <sz val="14"/>
        <color theme="1"/>
        <rFont val="宋体"/>
        <charset val="134"/>
      </rPr>
      <t>政府住房基金收入</t>
    </r>
  </si>
  <si>
    <r>
      <rPr>
        <sz val="14"/>
        <color theme="1"/>
        <rFont val="Times New Roman"/>
        <charset val="134"/>
      </rPr>
      <t xml:space="preserve">     </t>
    </r>
    <r>
      <rPr>
        <sz val="14"/>
        <color theme="1"/>
        <rFont val="宋体"/>
        <charset val="134"/>
      </rPr>
      <t>其他收入</t>
    </r>
  </si>
  <si>
    <r>
      <rPr>
        <b/>
        <sz val="14"/>
        <color theme="1"/>
        <rFont val="宋体"/>
        <charset val="134"/>
      </rPr>
      <t>本年收入小计</t>
    </r>
  </si>
  <si>
    <r>
      <rPr>
        <b/>
        <sz val="14"/>
        <color theme="1"/>
        <rFont val="宋体"/>
        <charset val="134"/>
      </rPr>
      <t>转移性收入</t>
    </r>
  </si>
  <si>
    <r>
      <rPr>
        <sz val="14"/>
        <color theme="1"/>
        <rFont val="Times New Roman"/>
        <charset val="134"/>
      </rPr>
      <t xml:space="preserve">    </t>
    </r>
    <r>
      <rPr>
        <sz val="14"/>
        <color theme="1"/>
        <rFont val="宋体"/>
        <charset val="134"/>
      </rPr>
      <t>返还性收入</t>
    </r>
  </si>
  <si>
    <r>
      <rPr>
        <sz val="14"/>
        <color theme="1"/>
        <rFont val="Times New Roman"/>
        <charset val="134"/>
      </rPr>
      <t xml:space="preserve">    </t>
    </r>
    <r>
      <rPr>
        <sz val="14"/>
        <color theme="1"/>
        <rFont val="宋体"/>
        <charset val="134"/>
      </rPr>
      <t>一般性转移支付收入</t>
    </r>
  </si>
  <si>
    <r>
      <rPr>
        <sz val="14"/>
        <color theme="1"/>
        <rFont val="Times New Roman"/>
        <charset val="134"/>
      </rPr>
      <t xml:space="preserve">    </t>
    </r>
    <r>
      <rPr>
        <sz val="14"/>
        <color theme="1"/>
        <rFont val="宋体"/>
        <charset val="134"/>
      </rPr>
      <t>专项转移支付收入</t>
    </r>
  </si>
  <si>
    <r>
      <rPr>
        <sz val="14"/>
        <color theme="1"/>
        <rFont val="Times New Roman"/>
        <charset val="134"/>
      </rPr>
      <t xml:space="preserve">    </t>
    </r>
    <r>
      <rPr>
        <sz val="14"/>
        <color theme="1"/>
        <rFont val="宋体"/>
        <charset val="134"/>
      </rPr>
      <t>上年结余收入</t>
    </r>
  </si>
  <si>
    <r>
      <rPr>
        <sz val="14"/>
        <color theme="1"/>
        <rFont val="Times New Roman"/>
        <charset val="134"/>
      </rPr>
      <t xml:space="preserve">    </t>
    </r>
    <r>
      <rPr>
        <sz val="14"/>
        <color theme="1"/>
        <rFont val="宋体"/>
        <charset val="134"/>
      </rPr>
      <t>调入资金</t>
    </r>
  </si>
  <si>
    <r>
      <rPr>
        <sz val="14"/>
        <color theme="1"/>
        <rFont val="Times New Roman"/>
        <charset val="134"/>
      </rPr>
      <t xml:space="preserve">    </t>
    </r>
    <r>
      <rPr>
        <sz val="14"/>
        <color theme="1"/>
        <rFont val="宋体"/>
        <charset val="134"/>
      </rPr>
      <t>地方政府一般债务转贷收入</t>
    </r>
  </si>
  <si>
    <r>
      <rPr>
        <sz val="14"/>
        <color theme="1"/>
        <rFont val="Times New Roman"/>
        <charset val="134"/>
      </rPr>
      <t xml:space="preserve">    </t>
    </r>
    <r>
      <rPr>
        <sz val="14"/>
        <color theme="1"/>
        <rFont val="宋体"/>
        <charset val="134"/>
      </rPr>
      <t>动用预算稳定调节基金</t>
    </r>
  </si>
  <si>
    <r>
      <rPr>
        <b/>
        <sz val="14"/>
        <color theme="1"/>
        <rFont val="宋体"/>
        <charset val="134"/>
      </rPr>
      <t>收入合计</t>
    </r>
  </si>
  <si>
    <t>单位：万元</t>
  </si>
  <si>
    <t>项目</t>
  </si>
  <si>
    <t>2023年执行数</t>
  </si>
  <si>
    <t>2024年预算数</t>
  </si>
  <si>
    <t>预算数比上年执行数增长%</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</si>
  <si>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</si>
  <si>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</si>
  <si>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</si>
  <si>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</si>
  <si>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</si>
  <si>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</si>
  <si>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</si>
  <si>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</si>
  <si>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</si>
  <si>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</si>
  <si>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</si>
  <si>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</si>
  <si>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</si>
  <si>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</si>
  <si>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</si>
  <si>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</si>
  <si>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</si>
  <si>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</si>
  <si>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</si>
  <si>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</si>
  <si>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</si>
  <si>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</si>
  <si>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</si>
  <si>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</si>
  <si>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</si>
  <si>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本年支出小计</t>
  </si>
  <si>
    <t>地方政府一般债务还本支出</t>
  </si>
  <si>
    <t>转移性支出</t>
  </si>
  <si>
    <t xml:space="preserve">    返还性支出</t>
  </si>
  <si>
    <t xml:space="preserve">    一般性转移支付</t>
  </si>
  <si>
    <t xml:space="preserve">    专项转移支付</t>
  </si>
  <si>
    <t xml:space="preserve">    上解支出</t>
  </si>
  <si>
    <t xml:space="preserve">    调出资金</t>
  </si>
  <si>
    <t xml:space="preserve">    年终结余</t>
  </si>
  <si>
    <t xml:space="preserve">    安排预算稳定调节基金</t>
  </si>
  <si>
    <t>支出合计</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</si>
  <si>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</si>
  <si>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</si>
  <si>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</si>
  <si>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</si>
  <si>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</si>
  <si>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</si>
  <si>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</si>
  <si>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</si>
  <si>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</si>
  <si>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</si>
  <si>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</si>
  <si>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</si>
  <si>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</si>
  <si>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</si>
  <si>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</si>
  <si>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</si>
  <si>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</si>
  <si>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</si>
  <si>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</si>
  <si>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</si>
  <si>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</si>
  <si>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</si>
  <si>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</si>
  <si>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</si>
  <si>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</si>
  <si>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</si>
  <si>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本年收入小计</t>
  </si>
  <si>
    <t>转移性收入</t>
  </si>
  <si>
    <t xml:space="preserve">    返还性收入</t>
  </si>
  <si>
    <t xml:space="preserve">    一般性转移支付收入</t>
  </si>
  <si>
    <t xml:space="preserve">        上级一般性补助收入</t>
  </si>
  <si>
    <t xml:space="preserve">        下级一般性上解收入</t>
  </si>
  <si>
    <t xml:space="preserve">    专项转移支付收入</t>
  </si>
  <si>
    <t xml:space="preserve">        上级专项补助收入</t>
  </si>
  <si>
    <t xml:space="preserve">        下级专项上解收入</t>
  </si>
  <si>
    <t xml:space="preserve">    上年结余收入</t>
  </si>
  <si>
    <t xml:space="preserve">    调入资金</t>
  </si>
  <si>
    <t xml:space="preserve">    地方政府一般债务转贷收入</t>
  </si>
  <si>
    <t xml:space="preserve">    动用预算稳定调节基金</t>
  </si>
  <si>
    <t>收入合计</t>
  </si>
  <si>
    <t>1-4  2024年安宁市市级一般公共预算支出情况表</t>
  </si>
  <si>
    <r>
      <rPr>
        <b/>
        <sz val="14"/>
        <rFont val="宋体"/>
        <charset val="134"/>
      </rPr>
      <t>比上年执行数增长</t>
    </r>
    <r>
      <rPr>
        <b/>
        <sz val="14"/>
        <rFont val="Times New Roman"/>
        <charset val="134"/>
      </rPr>
      <t>%</t>
    </r>
  </si>
  <si>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</si>
  <si>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</si>
  <si>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</si>
  <si>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</si>
  <si>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</si>
  <si>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</si>
  <si>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</si>
  <si>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</si>
  <si>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</si>
  <si>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</si>
  <si>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</si>
  <si>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</si>
  <si>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</si>
  <si>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</si>
  <si>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</si>
  <si>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</si>
  <si>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</si>
  <si>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</si>
  <si>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</si>
  <si>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</si>
  <si>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</si>
  <si>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</si>
  <si>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</si>
  <si>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</si>
  <si>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</si>
  <si>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</si>
  <si>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</si>
  <si>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</si>
  <si>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</si>
  <si>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</si>
  <si>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</si>
  <si>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</si>
  <si>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</si>
  <si>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</si>
  <si>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</si>
  <si>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</si>
  <si>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</si>
  <si>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</si>
  <si>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</si>
  <si>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</si>
  <si>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</si>
  <si>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</si>
  <si>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</si>
  <si>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</si>
  <si>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</si>
  <si>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</si>
  <si>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</si>
  <si>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</si>
  <si>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</si>
  <si>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</si>
  <si>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</si>
  <si>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</si>
  <si>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</si>
  <si>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</si>
  <si>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</si>
  <si>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</si>
  <si>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</si>
  <si>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</si>
  <si>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</si>
  <si>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</si>
  <si>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</si>
  <si>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</si>
  <si>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</si>
  <si>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</si>
  <si>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</si>
  <si>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</si>
  <si>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</si>
  <si>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</si>
  <si>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</si>
  <si>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</si>
  <si>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</si>
  <si>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</si>
  <si>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</si>
  <si>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</si>
  <si>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</si>
  <si>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</si>
  <si>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</si>
  <si>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</si>
  <si>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</si>
  <si>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</si>
  <si>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</si>
  <si>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</si>
  <si>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</si>
  <si>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</si>
  <si>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</si>
  <si>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</si>
  <si>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</si>
  <si>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</si>
  <si>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</si>
  <si>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</si>
  <si>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</si>
  <si>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</si>
  <si>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</si>
  <si>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</si>
  <si>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</si>
  <si>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</si>
  <si>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</si>
  <si>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</si>
  <si>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</si>
  <si>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</si>
  <si>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</si>
  <si>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</si>
  <si>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</si>
  <si>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</si>
  <si>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</si>
  <si>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</si>
  <si>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</si>
  <si>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</si>
  <si>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</si>
  <si>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</si>
  <si>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</si>
  <si>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</si>
  <si>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</si>
  <si>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</si>
  <si>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</si>
  <si>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</si>
  <si>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</si>
  <si>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</si>
  <si>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</si>
  <si>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</si>
  <si>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</si>
  <si>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</si>
  <si>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</si>
  <si>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</si>
  <si>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</si>
  <si>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</si>
  <si>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</si>
  <si>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</si>
  <si>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</si>
  <si>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</si>
  <si>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</si>
  <si>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</si>
  <si>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</si>
  <si>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</si>
  <si>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</si>
  <si>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</si>
  <si>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</si>
  <si>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</si>
  <si>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</si>
  <si>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</si>
  <si>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</si>
  <si>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</si>
  <si>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</si>
  <si>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</si>
  <si>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</si>
  <si>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</si>
  <si>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</si>
  <si>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</si>
  <si>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</si>
  <si>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</si>
  <si>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</si>
  <si>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</si>
  <si>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</si>
  <si>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</si>
  <si>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</si>
  <si>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</si>
  <si>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</si>
  <si>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</si>
  <si>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</si>
  <si>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</si>
  <si>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</si>
  <si>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</si>
  <si>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</si>
  <si>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</si>
  <si>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</si>
  <si>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</si>
  <si>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</si>
  <si>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</si>
  <si>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</si>
  <si>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</si>
  <si>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</si>
  <si>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</si>
  <si>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</si>
  <si>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</si>
  <si>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</si>
  <si>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</si>
  <si>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</si>
  <si>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</si>
  <si>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</si>
  <si>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</si>
  <si>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</si>
  <si>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</si>
  <si>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</si>
  <si>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</si>
  <si>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</si>
  <si>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</si>
  <si>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</si>
  <si>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</si>
  <si>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</si>
  <si>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</si>
  <si>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</si>
  <si>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</si>
  <si>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</si>
  <si>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</si>
  <si>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</si>
  <si>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</si>
  <si>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</si>
  <si>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</si>
  <si>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</si>
  <si>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</si>
  <si>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</si>
  <si>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</si>
  <si>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</si>
  <si>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</si>
  <si>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</si>
  <si>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</si>
  <si>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</si>
  <si>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</si>
  <si>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</si>
  <si>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</si>
  <si>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</si>
  <si>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</si>
  <si>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</si>
  <si>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</si>
  <si>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</si>
  <si>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</si>
  <si>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</si>
  <si>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</si>
  <si>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</si>
  <si>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</si>
  <si>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</si>
  <si>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</si>
  <si>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</si>
  <si>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</si>
  <si>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</si>
  <si>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</si>
  <si>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</si>
  <si>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</si>
  <si>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</si>
  <si>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</si>
  <si>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</si>
  <si>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</si>
  <si>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</si>
  <si>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</si>
  <si>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</si>
  <si>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</si>
  <si>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</si>
  <si>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</si>
  <si>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</si>
  <si>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</si>
  <si>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</si>
  <si>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</si>
  <si>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</si>
  <si>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</si>
  <si>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</si>
  <si>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</si>
  <si>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</si>
  <si>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</si>
  <si>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</si>
  <si>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</si>
  <si>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</si>
  <si>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</si>
  <si>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</si>
  <si>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</si>
  <si>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</si>
  <si>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</si>
  <si>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</si>
  <si>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</si>
  <si>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</si>
  <si>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</si>
  <si>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</si>
  <si>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</si>
  <si>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</si>
  <si>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</si>
  <si>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</si>
  <si>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</si>
  <si>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</si>
  <si>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</si>
  <si>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</si>
  <si>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</si>
  <si>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</si>
  <si>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</si>
  <si>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</si>
  <si>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</si>
  <si>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</si>
  <si>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</si>
  <si>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</si>
  <si>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</si>
  <si>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</si>
  <si>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</si>
  <si>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</si>
  <si>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</si>
  <si>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</si>
  <si>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</si>
  <si>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</si>
  <si>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</si>
  <si>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</si>
  <si>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</si>
  <si>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</si>
  <si>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</si>
  <si>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</si>
  <si>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</si>
  <si>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</si>
  <si>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</si>
  <si>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</si>
  <si>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</si>
  <si>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</si>
  <si>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</si>
  <si>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</si>
  <si>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</si>
  <si>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</si>
  <si>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</si>
  <si>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</si>
  <si>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</si>
  <si>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</si>
  <si>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</si>
  <si>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</si>
  <si>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</si>
  <si>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</si>
  <si>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</si>
  <si>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</si>
  <si>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</si>
  <si>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</si>
  <si>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</si>
  <si>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</si>
  <si>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</si>
  <si>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</si>
  <si>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</si>
  <si>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</si>
  <si>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</si>
  <si>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</si>
  <si>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</si>
  <si>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</si>
  <si>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</si>
  <si>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</si>
  <si>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</si>
  <si>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</si>
  <si>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</si>
  <si>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</si>
  <si>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</si>
  <si>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</si>
  <si>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</si>
  <si>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</si>
  <si>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</si>
  <si>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</si>
  <si>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</si>
  <si>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</si>
  <si>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</si>
  <si>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</si>
  <si>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</si>
  <si>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</si>
  <si>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</si>
  <si>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</si>
  <si>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</si>
  <si>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</si>
  <si>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</si>
  <si>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</si>
  <si>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</si>
  <si>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</si>
  <si>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</si>
  <si>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</si>
  <si>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</si>
  <si>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</si>
  <si>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</si>
  <si>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</si>
  <si>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</si>
  <si>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</si>
  <si>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</si>
  <si>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</si>
  <si>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</si>
  <si>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</si>
  <si>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</si>
  <si>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</si>
  <si>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</si>
  <si>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</si>
  <si>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</si>
  <si>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</si>
  <si>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</si>
  <si>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</si>
  <si>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</si>
  <si>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</si>
  <si>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</si>
  <si>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</si>
  <si>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</si>
  <si>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</si>
  <si>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</si>
  <si>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</si>
  <si>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</si>
  <si>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</si>
  <si>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</si>
  <si>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</si>
  <si>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</si>
  <si>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</si>
  <si>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</si>
  <si>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</si>
  <si>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</si>
  <si>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</si>
  <si>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</si>
  <si>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</si>
  <si>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</si>
  <si>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</si>
  <si>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</si>
  <si>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</si>
  <si>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</si>
  <si>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</si>
  <si>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</si>
  <si>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</si>
  <si>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</si>
  <si>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</si>
  <si>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</si>
  <si>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</si>
  <si>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</si>
  <si>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</si>
  <si>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</si>
  <si>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</si>
  <si>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</si>
  <si>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</si>
  <si>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</si>
  <si>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</si>
  <si>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</si>
  <si>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</si>
  <si>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</si>
  <si>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</si>
  <si>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</si>
  <si>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</si>
  <si>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</si>
  <si>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</si>
  <si>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</si>
  <si>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</si>
  <si>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</si>
  <si>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</si>
  <si>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</si>
  <si>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</si>
  <si>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</si>
  <si>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</si>
  <si>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</si>
  <si>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</si>
  <si>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</si>
  <si>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</si>
  <si>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</si>
  <si>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</si>
  <si>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</si>
  <si>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</si>
  <si>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</si>
  <si>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</si>
  <si>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</si>
  <si>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</si>
  <si>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</si>
  <si>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</si>
  <si>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</si>
  <si>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</si>
  <si>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</si>
  <si>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</si>
  <si>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</si>
  <si>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</si>
  <si>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</si>
  <si>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</si>
  <si>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</si>
  <si>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</si>
  <si>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</si>
  <si>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</si>
  <si>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</si>
  <si>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</si>
  <si>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</si>
  <si>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</si>
  <si>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</si>
  <si>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</si>
  <si>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</si>
  <si>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</si>
  <si>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</si>
  <si>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</si>
  <si>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</si>
  <si>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</si>
  <si>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</si>
  <si>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</si>
  <si>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</si>
  <si>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</si>
  <si>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</si>
  <si>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</si>
  <si>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</si>
  <si>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</si>
  <si>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</si>
  <si>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</si>
  <si>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</si>
  <si>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</si>
  <si>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</si>
  <si>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</si>
  <si>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</si>
  <si>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</si>
  <si>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</si>
  <si>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</si>
  <si>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</si>
  <si>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</si>
  <si>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</si>
  <si>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</si>
  <si>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</si>
  <si>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</si>
  <si>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</si>
  <si>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</si>
  <si>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</si>
  <si>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</si>
  <si>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</si>
  <si>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</si>
  <si>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</si>
  <si>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</si>
  <si>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</si>
  <si>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</si>
  <si>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</si>
  <si>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</si>
  <si>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</si>
  <si>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</si>
  <si>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</si>
  <si>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</si>
  <si>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</si>
  <si>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</si>
  <si>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</si>
  <si>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</si>
  <si>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</si>
  <si>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</si>
  <si>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</si>
  <si>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</si>
  <si>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</si>
  <si>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</si>
  <si>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</si>
  <si>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</si>
  <si>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</si>
  <si>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</si>
  <si>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</si>
  <si>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</si>
  <si>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</si>
  <si>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</si>
  <si>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</si>
  <si>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</si>
  <si>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</si>
  <si>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</si>
  <si>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</si>
  <si>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</si>
  <si>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</si>
  <si>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</si>
  <si>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</si>
  <si>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</si>
  <si>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</si>
  <si>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</si>
  <si>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</si>
  <si>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</si>
  <si>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</si>
  <si>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</si>
  <si>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</si>
  <si>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</si>
  <si>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</si>
  <si>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</si>
  <si>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</si>
  <si>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</si>
  <si>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</si>
  <si>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</si>
  <si>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</si>
  <si>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</si>
  <si>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</si>
  <si>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</si>
  <si>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</si>
  <si>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</si>
  <si>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</si>
  <si>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</si>
  <si>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</si>
  <si>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</si>
  <si>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</si>
  <si>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</si>
  <si>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</si>
  <si>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</si>
  <si>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</si>
  <si>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</si>
  <si>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</si>
  <si>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</si>
  <si>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</si>
  <si>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</si>
  <si>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</si>
  <si>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</si>
  <si>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</si>
  <si>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</si>
  <si>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</si>
  <si>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</si>
  <si>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</si>
  <si>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</si>
  <si>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</si>
  <si>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</si>
  <si>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</si>
  <si>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</si>
  <si>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</si>
  <si>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</si>
  <si>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</si>
  <si>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</si>
  <si>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</si>
  <si>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</si>
  <si>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</si>
  <si>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</si>
  <si>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</si>
  <si>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</si>
  <si>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</si>
  <si>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</si>
  <si>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</si>
  <si>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</si>
  <si>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</si>
  <si>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</si>
  <si>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</si>
  <si>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</si>
  <si>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</si>
  <si>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</si>
  <si>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</si>
  <si>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</si>
  <si>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</si>
  <si>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</si>
  <si>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</si>
  <si>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</si>
  <si>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</si>
  <si>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</si>
  <si>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</si>
  <si>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</si>
  <si>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</si>
  <si>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</si>
  <si>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</si>
  <si>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</si>
  <si>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</si>
  <si>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</si>
  <si>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</si>
  <si>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</si>
  <si>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</si>
  <si>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</si>
  <si>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</si>
  <si>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</si>
  <si>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</si>
  <si>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</si>
  <si>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</si>
  <si>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</si>
  <si>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</si>
  <si>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</si>
  <si>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</si>
  <si>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</si>
  <si>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</si>
  <si>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</si>
  <si>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</si>
  <si>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</si>
  <si>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</si>
  <si>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</si>
  <si>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</si>
  <si>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</si>
  <si>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</si>
  <si>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</si>
  <si>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</si>
  <si>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</si>
  <si>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</si>
  <si>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</si>
  <si>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</si>
  <si>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</si>
  <si>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</si>
  <si>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</si>
  <si>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</si>
  <si>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</si>
  <si>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</si>
  <si>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</si>
  <si>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</si>
  <si>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</si>
  <si>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</si>
  <si>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</si>
  <si>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</si>
  <si>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</si>
  <si>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</si>
  <si>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</si>
  <si>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</si>
  <si>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</si>
  <si>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</si>
  <si>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</si>
  <si>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</si>
  <si>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</si>
  <si>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</si>
  <si>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</si>
  <si>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</si>
  <si>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</si>
  <si>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</si>
  <si>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</si>
  <si>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</si>
  <si>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</si>
  <si>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</si>
  <si>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</si>
  <si>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</si>
  <si>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</si>
  <si>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</si>
  <si>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</si>
  <si>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</si>
  <si>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</si>
  <si>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</si>
  <si>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</si>
  <si>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</si>
  <si>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</si>
  <si>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</si>
  <si>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</si>
  <si>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</si>
  <si>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</si>
  <si>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</si>
  <si>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</si>
  <si>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</si>
  <si>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</si>
  <si>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</si>
  <si>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</si>
  <si>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</si>
  <si>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</si>
  <si>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</si>
  <si>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</si>
  <si>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</si>
  <si>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</si>
  <si>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</si>
  <si>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</si>
  <si>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</si>
  <si>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</si>
  <si>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</si>
  <si>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</si>
  <si>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</si>
  <si>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</si>
  <si>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</si>
  <si>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</si>
  <si>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</si>
  <si>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</si>
  <si>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</si>
  <si>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</si>
  <si>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</si>
  <si>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</si>
  <si>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</si>
  <si>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</si>
  <si>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</si>
  <si>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</si>
  <si>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</si>
  <si>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</si>
  <si>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</si>
  <si>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</si>
  <si>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</si>
  <si>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</si>
  <si>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</si>
  <si>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</si>
  <si>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</si>
  <si>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</si>
  <si>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</si>
  <si>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</si>
  <si>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</si>
  <si>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</si>
  <si>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</si>
  <si>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</si>
  <si>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</si>
  <si>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</si>
  <si>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</si>
  <si>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</si>
  <si>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</si>
  <si>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</si>
  <si>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</si>
  <si>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</si>
  <si>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</si>
  <si>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</si>
  <si>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</si>
  <si>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</si>
  <si>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</si>
  <si>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</si>
  <si>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</si>
  <si>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</si>
  <si>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</si>
  <si>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</si>
  <si>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</si>
  <si>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</si>
  <si>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</si>
  <si>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</si>
  <si>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</si>
  <si>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</si>
  <si>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</si>
  <si>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</si>
  <si>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</si>
  <si>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</si>
  <si>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</si>
  <si>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</si>
  <si>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</si>
  <si>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</si>
  <si>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</si>
  <si>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</si>
  <si>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</si>
  <si>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</si>
  <si>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</si>
  <si>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</si>
  <si>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</si>
  <si>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</si>
  <si>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</si>
  <si>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</si>
  <si>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</si>
  <si>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</si>
  <si>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</si>
  <si>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</si>
  <si>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</si>
  <si>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</si>
  <si>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</si>
  <si>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</si>
  <si>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</si>
  <si>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</si>
  <si>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</si>
  <si>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</si>
  <si>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</si>
  <si>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</si>
  <si>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</si>
  <si>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</si>
  <si>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</si>
  <si>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</si>
  <si>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</si>
  <si>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</si>
  <si>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</si>
  <si>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</si>
  <si>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</si>
  <si>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</si>
  <si>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</si>
  <si>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</si>
  <si>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</si>
  <si>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</si>
  <si>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</si>
  <si>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</si>
  <si>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</si>
  <si>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</si>
  <si>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</si>
  <si>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</si>
  <si>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</si>
  <si>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</si>
  <si>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</si>
  <si>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</si>
  <si>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</si>
  <si>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</si>
  <si>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</si>
  <si>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</si>
  <si>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</si>
  <si>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</si>
  <si>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</si>
  <si>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</si>
  <si>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</si>
  <si>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</si>
  <si>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</si>
  <si>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</si>
  <si>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</si>
  <si>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</si>
  <si>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</si>
  <si>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</si>
  <si>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</si>
  <si>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</si>
  <si>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</si>
  <si>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</si>
  <si>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</si>
  <si>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</si>
  <si>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</si>
  <si>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</si>
  <si>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</si>
  <si>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</si>
  <si>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</si>
  <si>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</si>
  <si>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</si>
  <si>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</si>
  <si>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</si>
  <si>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</si>
  <si>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</si>
  <si>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</si>
  <si>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</si>
  <si>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</si>
  <si>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</si>
  <si>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</si>
  <si>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</si>
  <si>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</si>
  <si>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</si>
  <si>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</si>
  <si>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</si>
  <si>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</si>
  <si>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</si>
  <si>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</si>
  <si>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</si>
  <si>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</si>
  <si>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</si>
  <si>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</si>
  <si>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</si>
  <si>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</si>
  <si>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</si>
  <si>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</si>
  <si>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</si>
  <si>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</si>
  <si>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</si>
  <si>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</si>
  <si>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</si>
  <si>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</si>
  <si>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</si>
  <si>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</si>
  <si>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</si>
  <si>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</si>
  <si>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</si>
  <si>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</si>
  <si>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</si>
  <si>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</si>
  <si>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</si>
  <si>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</si>
  <si>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</si>
  <si>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</si>
  <si>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</si>
  <si>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</si>
  <si>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</si>
  <si>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</si>
  <si>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</si>
  <si>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</si>
  <si>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</si>
  <si>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</si>
  <si>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</si>
  <si>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</si>
  <si>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</si>
  <si>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</si>
  <si>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</si>
  <si>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</si>
  <si>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</si>
  <si>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</si>
  <si>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</si>
  <si>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</si>
  <si>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</si>
  <si>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</si>
  <si>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</si>
  <si>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</si>
  <si>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</si>
  <si>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</si>
  <si>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</si>
  <si>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</si>
  <si>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</si>
  <si>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</si>
  <si>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</si>
  <si>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</si>
  <si>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</si>
  <si>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</si>
  <si>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</si>
  <si>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</si>
  <si>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</si>
  <si>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</si>
  <si>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</si>
  <si>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</si>
  <si>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</si>
  <si>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</si>
  <si>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</si>
  <si>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</si>
  <si>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</si>
  <si>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</si>
  <si>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</si>
  <si>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</si>
  <si>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</si>
  <si>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</si>
  <si>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</si>
  <si>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</si>
  <si>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</si>
  <si>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</si>
  <si>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</si>
  <si>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</si>
  <si>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</si>
  <si>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</si>
  <si>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</si>
  <si>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</si>
  <si>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</si>
  <si>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</si>
  <si>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</si>
  <si>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</si>
  <si>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</si>
  <si>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</si>
  <si>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</si>
  <si>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</si>
  <si>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</si>
  <si>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</si>
  <si>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</si>
  <si>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</si>
  <si>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</si>
  <si>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</si>
  <si>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</si>
  <si>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</si>
  <si>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</si>
  <si>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</si>
  <si>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</si>
  <si>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</si>
  <si>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</si>
  <si>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</si>
  <si>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</si>
  <si>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</si>
  <si>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</si>
  <si>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</si>
  <si>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</si>
  <si>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</si>
  <si>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</si>
  <si>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</si>
  <si>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</si>
  <si>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</si>
  <si>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</si>
  <si>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</si>
  <si>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</si>
  <si>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</si>
  <si>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</si>
  <si>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</si>
  <si>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</si>
  <si>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</si>
  <si>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</si>
  <si>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</si>
  <si>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</si>
  <si>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</si>
  <si>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</si>
  <si>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</si>
  <si>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</si>
  <si>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</si>
  <si>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</si>
  <si>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</si>
  <si>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</si>
  <si>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</si>
  <si>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</si>
  <si>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</si>
  <si>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</si>
  <si>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</si>
  <si>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</si>
  <si>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</si>
  <si>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</si>
  <si>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</si>
  <si>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</si>
  <si>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</si>
  <si>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</si>
  <si>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</si>
  <si>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</si>
  <si>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</si>
  <si>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</si>
  <si>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</si>
  <si>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</si>
  <si>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</si>
  <si>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</si>
  <si>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</si>
  <si>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</si>
  <si>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r>
      <rPr>
        <b/>
        <sz val="14"/>
        <color theme="1"/>
        <rFont val="宋体"/>
        <charset val="134"/>
      </rPr>
      <t>本年支出小计</t>
    </r>
  </si>
  <si>
    <r>
      <rPr>
        <b/>
        <sz val="14"/>
        <color indexed="8"/>
        <rFont val="宋体"/>
        <charset val="134"/>
      </rPr>
      <t>地方政府一般债务还本支出</t>
    </r>
  </si>
  <si>
    <r>
      <rPr>
        <b/>
        <sz val="14"/>
        <color indexed="8"/>
        <rFont val="宋体"/>
        <charset val="134"/>
      </rPr>
      <t>转移性支出</t>
    </r>
  </si>
  <si>
    <r>
      <rPr>
        <sz val="11"/>
        <color indexed="8"/>
        <rFont val="Times New Roman"/>
        <charset val="134"/>
      </rPr>
      <t xml:space="preserve">    </t>
    </r>
    <r>
      <rPr>
        <sz val="11"/>
        <color indexed="8"/>
        <rFont val="宋体"/>
        <charset val="134"/>
      </rPr>
      <t>返还性支出</t>
    </r>
  </si>
  <si>
    <r>
      <rPr>
        <sz val="11"/>
        <color indexed="8"/>
        <rFont val="Times New Roman"/>
        <charset val="134"/>
      </rPr>
      <t xml:space="preserve">    </t>
    </r>
    <r>
      <rPr>
        <sz val="11"/>
        <color indexed="8"/>
        <rFont val="宋体"/>
        <charset val="134"/>
      </rPr>
      <t>一般性转移支付</t>
    </r>
  </si>
  <si>
    <r>
      <rPr>
        <sz val="11"/>
        <color indexed="8"/>
        <rFont val="Times New Roman"/>
        <charset val="134"/>
      </rPr>
      <t xml:space="preserve">    </t>
    </r>
    <r>
      <rPr>
        <sz val="11"/>
        <color indexed="8"/>
        <rFont val="宋体"/>
        <charset val="134"/>
      </rPr>
      <t>专项转移支付</t>
    </r>
  </si>
  <si>
    <r>
      <rPr>
        <sz val="11"/>
        <color indexed="8"/>
        <rFont val="Times New Roman"/>
        <charset val="134"/>
      </rPr>
      <t xml:space="preserve">    </t>
    </r>
    <r>
      <rPr>
        <sz val="11"/>
        <color indexed="8"/>
        <rFont val="宋体"/>
        <charset val="134"/>
      </rPr>
      <t>上解支出</t>
    </r>
  </si>
  <si>
    <r>
      <rPr>
        <sz val="11"/>
        <color indexed="8"/>
        <rFont val="Times New Roman"/>
        <charset val="134"/>
      </rPr>
      <t xml:space="preserve">        </t>
    </r>
    <r>
      <rPr>
        <sz val="11"/>
        <color indexed="8"/>
        <rFont val="宋体"/>
        <charset val="134"/>
      </rPr>
      <t>体制上解支出</t>
    </r>
  </si>
  <si>
    <r>
      <rPr>
        <sz val="11"/>
        <color indexed="8"/>
        <rFont val="Times New Roman"/>
        <charset val="134"/>
      </rPr>
      <t xml:space="preserve">        </t>
    </r>
    <r>
      <rPr>
        <sz val="11"/>
        <color indexed="8"/>
        <rFont val="宋体"/>
        <charset val="134"/>
      </rPr>
      <t>专项上解支出</t>
    </r>
  </si>
  <si>
    <r>
      <rPr>
        <sz val="11"/>
        <color indexed="8"/>
        <rFont val="Times New Roman"/>
        <charset val="134"/>
      </rPr>
      <t xml:space="preserve">    </t>
    </r>
    <r>
      <rPr>
        <sz val="11"/>
        <color indexed="8"/>
        <rFont val="宋体"/>
        <charset val="134"/>
      </rPr>
      <t>调出资金</t>
    </r>
  </si>
  <si>
    <r>
      <rPr>
        <sz val="11"/>
        <color indexed="8"/>
        <rFont val="Times New Roman"/>
        <charset val="134"/>
      </rPr>
      <t xml:space="preserve">    </t>
    </r>
    <r>
      <rPr>
        <sz val="11"/>
        <color indexed="8"/>
        <rFont val="宋体"/>
        <charset val="134"/>
      </rPr>
      <t>年终结余</t>
    </r>
  </si>
  <si>
    <r>
      <rPr>
        <sz val="11"/>
        <color indexed="8"/>
        <rFont val="Times New Roman"/>
        <charset val="134"/>
      </rPr>
      <t xml:space="preserve">    </t>
    </r>
    <r>
      <rPr>
        <sz val="11"/>
        <color indexed="8"/>
        <rFont val="宋体"/>
        <charset val="134"/>
      </rPr>
      <t>地方政府一般债务转贷支出</t>
    </r>
  </si>
  <si>
    <r>
      <rPr>
        <sz val="11"/>
        <color indexed="8"/>
        <rFont val="Times New Roman"/>
        <charset val="134"/>
      </rPr>
      <t xml:space="preserve">    </t>
    </r>
    <r>
      <rPr>
        <sz val="11"/>
        <color indexed="8"/>
        <rFont val="宋体"/>
        <charset val="134"/>
      </rPr>
      <t>安排预算稳定调节基金</t>
    </r>
  </si>
  <si>
    <r>
      <rPr>
        <b/>
        <sz val="14"/>
        <color indexed="8"/>
        <rFont val="宋体"/>
        <charset val="134"/>
      </rPr>
      <t>支出合计</t>
    </r>
  </si>
  <si>
    <r>
      <rPr>
        <b/>
        <sz val="14"/>
        <rFont val="宋体"/>
        <charset val="134"/>
      </rPr>
      <t>预算数比上年预算数增长</t>
    </r>
    <r>
      <rPr>
        <b/>
        <sz val="14"/>
        <rFont val="Times New Roman"/>
        <charset val="134"/>
      </rPr>
      <t>%</t>
    </r>
  </si>
  <si>
    <r>
      <rPr>
        <sz val="14"/>
        <color theme="1"/>
        <rFont val="Times New Roman"/>
        <charset val="134"/>
      </rPr>
      <t xml:space="preserve">        </t>
    </r>
    <r>
      <rPr>
        <sz val="14"/>
        <color theme="1"/>
        <rFont val="宋体"/>
        <charset val="134"/>
      </rPr>
      <t>上级一般性补助收入</t>
    </r>
  </si>
  <si>
    <r>
      <rPr>
        <sz val="14"/>
        <color theme="1"/>
        <rFont val="Times New Roman"/>
        <charset val="134"/>
      </rPr>
      <t xml:space="preserve">        </t>
    </r>
    <r>
      <rPr>
        <sz val="14"/>
        <color theme="1"/>
        <rFont val="宋体"/>
        <charset val="134"/>
      </rPr>
      <t>下级一般性上解收入</t>
    </r>
  </si>
  <si>
    <r>
      <rPr>
        <sz val="14"/>
        <color theme="1"/>
        <rFont val="Times New Roman"/>
        <charset val="134"/>
      </rPr>
      <t xml:space="preserve">        </t>
    </r>
    <r>
      <rPr>
        <sz val="14"/>
        <color theme="1"/>
        <rFont val="宋体"/>
        <charset val="134"/>
      </rPr>
      <t>上级专项补助收入</t>
    </r>
  </si>
  <si>
    <r>
      <rPr>
        <sz val="14"/>
        <color theme="1"/>
        <rFont val="Times New Roman"/>
        <charset val="134"/>
      </rPr>
      <t xml:space="preserve">        </t>
    </r>
    <r>
      <rPr>
        <sz val="14"/>
        <color theme="1"/>
        <rFont val="宋体"/>
        <charset val="134"/>
      </rPr>
      <t>下级专项上解收入</t>
    </r>
  </si>
  <si>
    <t>1-6  2024年安宁市市本级一般公共预算支出情况表</t>
  </si>
  <si>
    <t>1-7  2024年安宁市市级一般公共预算政府预算经济分类表（基本支出）</t>
  </si>
  <si>
    <r>
      <rPr>
        <sz val="14"/>
        <color indexed="8"/>
        <rFont val="宋体"/>
        <charset val="134"/>
      </rPr>
      <t>单位：万元</t>
    </r>
  </si>
  <si>
    <r>
      <rPr>
        <b/>
        <sz val="11"/>
        <color rgb="FF000000"/>
        <rFont val="仿宋_GB2312"/>
        <charset val="134"/>
      </rPr>
      <t>经济科目名称</t>
    </r>
  </si>
  <si>
    <r>
      <rPr>
        <b/>
        <sz val="11"/>
        <color rgb="FF000000"/>
        <rFont val="Times New Roman"/>
        <charset val="134"/>
      </rPr>
      <t>2024</t>
    </r>
    <r>
      <rPr>
        <b/>
        <sz val="11"/>
        <color rgb="FF000000"/>
        <rFont val="仿宋_GB2312"/>
        <charset val="134"/>
      </rPr>
      <t>年预算数</t>
    </r>
  </si>
  <si>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</si>
  <si>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</si>
  <si>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</si>
  <si>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</si>
  <si>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</si>
  <si>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</si>
  <si>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</si>
  <si>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</si>
  <si>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</si>
  <si>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</si>
  <si>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</si>
  <si>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</si>
  <si>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</si>
  <si>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</si>
  <si>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</si>
  <si>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</si>
  <si>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</si>
  <si>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</si>
  <si>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</si>
  <si>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对事业单位经常性补助</t>
  </si>
  <si>
    <t>工资福利支出</t>
  </si>
  <si>
    <t>商品和服务支出</t>
  </si>
  <si>
    <t>对事业单位资本性补助</t>
  </si>
  <si>
    <t>资本性支出</t>
  </si>
  <si>
    <t>对个人和家庭的补助</t>
  </si>
  <si>
    <t>社会福利和救助</t>
  </si>
  <si>
    <t>离退休费</t>
  </si>
  <si>
    <t>其他对个人和家庭补助</t>
  </si>
  <si>
    <t>支 出 合 计</t>
  </si>
  <si>
    <r>
      <rPr>
        <b/>
        <sz val="14"/>
        <rFont val="宋体"/>
        <charset val="134"/>
      </rPr>
      <t>经济科目名称</t>
    </r>
  </si>
  <si>
    <r>
      <rPr>
        <b/>
        <sz val="14"/>
        <rFont val="Times New Roman"/>
        <charset val="134"/>
      </rPr>
      <t>2023</t>
    </r>
    <r>
      <rPr>
        <b/>
        <sz val="14"/>
        <rFont val="宋体"/>
        <charset val="134"/>
      </rPr>
      <t>年预算数</t>
    </r>
  </si>
  <si>
    <r>
      <rPr>
        <b/>
        <sz val="14"/>
        <color indexed="8"/>
        <rFont val="宋体"/>
        <charset val="134"/>
      </rPr>
      <t>机关工资福利支出</t>
    </r>
  </si>
  <si>
    <r>
      <rPr>
        <sz val="14"/>
        <color rgb="FF000000"/>
        <rFont val="Times New Roman"/>
        <charset val="134"/>
      </rPr>
      <t xml:space="preserve">  </t>
    </r>
    <r>
      <rPr>
        <sz val="14"/>
        <color rgb="FF000000"/>
        <rFont val="宋体"/>
        <charset val="134"/>
      </rPr>
      <t>工资奖金津补贴</t>
    </r>
  </si>
  <si>
    <r>
      <rPr>
        <sz val="14"/>
        <color rgb="FF000000"/>
        <rFont val="Times New Roman"/>
        <charset val="134"/>
      </rPr>
      <t xml:space="preserve">  </t>
    </r>
    <r>
      <rPr>
        <sz val="14"/>
        <color rgb="FF000000"/>
        <rFont val="宋体"/>
        <charset val="134"/>
      </rPr>
      <t>社会保障缴费</t>
    </r>
  </si>
  <si>
    <r>
      <rPr>
        <sz val="14"/>
        <color rgb="FF000000"/>
        <rFont val="Times New Roman"/>
        <charset val="134"/>
      </rPr>
      <t xml:space="preserve">  </t>
    </r>
    <r>
      <rPr>
        <sz val="14"/>
        <color rgb="FF000000"/>
        <rFont val="宋体"/>
        <charset val="134"/>
      </rPr>
      <t>住房公积金</t>
    </r>
  </si>
  <si>
    <r>
      <rPr>
        <sz val="14"/>
        <color rgb="FF000000"/>
        <rFont val="Times New Roman"/>
        <charset val="134"/>
      </rPr>
      <t xml:space="preserve">  </t>
    </r>
    <r>
      <rPr>
        <sz val="14"/>
        <color rgb="FF000000"/>
        <rFont val="宋体"/>
        <charset val="134"/>
      </rPr>
      <t>其他工资福利支出</t>
    </r>
  </si>
  <si>
    <r>
      <rPr>
        <b/>
        <sz val="14"/>
        <color indexed="8"/>
        <rFont val="宋体"/>
        <charset val="134"/>
      </rPr>
      <t>机关商品和服务支出</t>
    </r>
  </si>
  <si>
    <r>
      <rPr>
        <sz val="14"/>
        <color rgb="FF000000"/>
        <rFont val="Times New Roman"/>
        <charset val="134"/>
      </rPr>
      <t xml:space="preserve">  </t>
    </r>
    <r>
      <rPr>
        <sz val="14"/>
        <color rgb="FF000000"/>
        <rFont val="宋体"/>
        <charset val="134"/>
      </rPr>
      <t>办公经费</t>
    </r>
  </si>
  <si>
    <r>
      <rPr>
        <sz val="14"/>
        <color rgb="FF000000"/>
        <rFont val="Times New Roman"/>
        <charset val="134"/>
      </rPr>
      <t xml:space="preserve">  </t>
    </r>
    <r>
      <rPr>
        <sz val="14"/>
        <color rgb="FF000000"/>
        <rFont val="宋体"/>
        <charset val="134"/>
      </rPr>
      <t>会议费</t>
    </r>
  </si>
  <si>
    <r>
      <rPr>
        <sz val="14"/>
        <color rgb="FF000000"/>
        <rFont val="Times New Roman"/>
        <charset val="134"/>
      </rPr>
      <t xml:space="preserve">  </t>
    </r>
    <r>
      <rPr>
        <sz val="14"/>
        <color rgb="FF000000"/>
        <rFont val="宋体"/>
        <charset val="134"/>
      </rPr>
      <t>培训费</t>
    </r>
  </si>
  <si>
    <r>
      <rPr>
        <sz val="14"/>
        <color rgb="FF000000"/>
        <rFont val="Times New Roman"/>
        <charset val="134"/>
      </rPr>
      <t xml:space="preserve">  </t>
    </r>
    <r>
      <rPr>
        <sz val="14"/>
        <color rgb="FF000000"/>
        <rFont val="宋体"/>
        <charset val="134"/>
      </rPr>
      <t>专用材料购置费</t>
    </r>
  </si>
  <si>
    <r>
      <rPr>
        <sz val="14"/>
        <color rgb="FF000000"/>
        <rFont val="Times New Roman"/>
        <charset val="134"/>
      </rPr>
      <t xml:space="preserve">  </t>
    </r>
    <r>
      <rPr>
        <sz val="14"/>
        <color rgb="FF000000"/>
        <rFont val="宋体"/>
        <charset val="134"/>
      </rPr>
      <t>委托业务费</t>
    </r>
  </si>
  <si>
    <r>
      <rPr>
        <sz val="14"/>
        <color rgb="FF000000"/>
        <rFont val="Times New Roman"/>
        <charset val="134"/>
      </rPr>
      <t xml:space="preserve">  </t>
    </r>
    <r>
      <rPr>
        <sz val="14"/>
        <color rgb="FF000000"/>
        <rFont val="宋体"/>
        <charset val="134"/>
      </rPr>
      <t>公务接待费</t>
    </r>
  </si>
  <si>
    <r>
      <rPr>
        <sz val="14"/>
        <color rgb="FF000000"/>
        <rFont val="Times New Roman"/>
        <charset val="134"/>
      </rPr>
      <t xml:space="preserve">  </t>
    </r>
    <r>
      <rPr>
        <sz val="14"/>
        <color rgb="FF000000"/>
        <rFont val="宋体"/>
        <charset val="134"/>
      </rPr>
      <t>因公出国（境）费用</t>
    </r>
  </si>
  <si>
    <r>
      <rPr>
        <sz val="14"/>
        <color rgb="FF000000"/>
        <rFont val="Times New Roman"/>
        <charset val="134"/>
      </rPr>
      <t xml:space="preserve">  </t>
    </r>
    <r>
      <rPr>
        <sz val="14"/>
        <color rgb="FF000000"/>
        <rFont val="宋体"/>
        <charset val="134"/>
      </rPr>
      <t>公务用车运行维护费</t>
    </r>
  </si>
  <si>
    <r>
      <rPr>
        <sz val="14"/>
        <color rgb="FF000000"/>
        <rFont val="Times New Roman"/>
        <charset val="134"/>
      </rPr>
      <t xml:space="preserve">  </t>
    </r>
    <r>
      <rPr>
        <sz val="14"/>
        <color rgb="FF000000"/>
        <rFont val="宋体"/>
        <charset val="134"/>
      </rPr>
      <t>维修（护）费</t>
    </r>
  </si>
  <si>
    <r>
      <rPr>
        <sz val="14"/>
        <color rgb="FF000000"/>
        <rFont val="Times New Roman"/>
        <charset val="134"/>
      </rPr>
      <t xml:space="preserve">  </t>
    </r>
    <r>
      <rPr>
        <sz val="14"/>
        <color rgb="FF000000"/>
        <rFont val="宋体"/>
        <charset val="134"/>
      </rPr>
      <t>其他商品和服务支出</t>
    </r>
  </si>
  <si>
    <r>
      <rPr>
        <b/>
        <sz val="14"/>
        <color indexed="8"/>
        <rFont val="宋体"/>
        <charset val="134"/>
      </rPr>
      <t>机关资本性支出</t>
    </r>
  </si>
  <si>
    <r>
      <rPr>
        <sz val="14"/>
        <color rgb="FF000000"/>
        <rFont val="Times New Roman"/>
        <charset val="134"/>
      </rPr>
      <t xml:space="preserve">  </t>
    </r>
    <r>
      <rPr>
        <sz val="14"/>
        <color rgb="FF000000"/>
        <rFont val="宋体"/>
        <charset val="134"/>
      </rPr>
      <t>设备购置</t>
    </r>
  </si>
  <si>
    <r>
      <rPr>
        <b/>
        <sz val="14"/>
        <color indexed="8"/>
        <rFont val="宋体"/>
        <charset val="134"/>
      </rPr>
      <t>对事业单位经常性补助</t>
    </r>
  </si>
  <si>
    <r>
      <rPr>
        <sz val="14"/>
        <color indexed="8"/>
        <rFont val="Times New Roman"/>
        <charset val="134"/>
      </rPr>
      <t xml:space="preserve">  </t>
    </r>
    <r>
      <rPr>
        <sz val="14"/>
        <color indexed="8"/>
        <rFont val="宋体"/>
        <charset val="134"/>
      </rPr>
      <t>工资福利支出</t>
    </r>
  </si>
  <si>
    <r>
      <rPr>
        <sz val="14"/>
        <color indexed="8"/>
        <rFont val="Times New Roman"/>
        <charset val="134"/>
      </rPr>
      <t xml:space="preserve">  </t>
    </r>
    <r>
      <rPr>
        <sz val="14"/>
        <color indexed="8"/>
        <rFont val="宋体"/>
        <charset val="134"/>
      </rPr>
      <t>商品和服务支出</t>
    </r>
  </si>
  <si>
    <r>
      <rPr>
        <b/>
        <sz val="14"/>
        <color rgb="FF000000"/>
        <rFont val="宋体"/>
        <charset val="134"/>
      </rPr>
      <t>对事业单位资本性补助</t>
    </r>
  </si>
  <si>
    <r>
      <rPr>
        <sz val="14"/>
        <color rgb="FF000000"/>
        <rFont val="宋体"/>
        <charset val="134"/>
      </rPr>
      <t>资本性支出（一）</t>
    </r>
  </si>
  <si>
    <r>
      <rPr>
        <b/>
        <sz val="14"/>
        <color indexed="8"/>
        <rFont val="宋体"/>
        <charset val="134"/>
      </rPr>
      <t>对个人和家庭的补助</t>
    </r>
  </si>
  <si>
    <r>
      <rPr>
        <sz val="14"/>
        <color indexed="8"/>
        <rFont val="Times New Roman"/>
        <charset val="134"/>
      </rPr>
      <t xml:space="preserve">  </t>
    </r>
    <r>
      <rPr>
        <sz val="14"/>
        <color indexed="8"/>
        <rFont val="宋体"/>
        <charset val="134"/>
      </rPr>
      <t>社会福利和救助</t>
    </r>
  </si>
  <si>
    <r>
      <rPr>
        <sz val="14"/>
        <color indexed="8"/>
        <rFont val="Times New Roman"/>
        <charset val="134"/>
      </rPr>
      <t xml:space="preserve">  </t>
    </r>
    <r>
      <rPr>
        <sz val="14"/>
        <color indexed="8"/>
        <rFont val="宋体"/>
        <charset val="134"/>
      </rPr>
      <t>助学金</t>
    </r>
  </si>
  <si>
    <r>
      <rPr>
        <sz val="14"/>
        <color indexed="8"/>
        <rFont val="Times New Roman"/>
        <charset val="134"/>
      </rPr>
      <t xml:space="preserve">  </t>
    </r>
    <r>
      <rPr>
        <sz val="14"/>
        <color indexed="8"/>
        <rFont val="宋体"/>
        <charset val="134"/>
      </rPr>
      <t>离退休费</t>
    </r>
  </si>
  <si>
    <r>
      <rPr>
        <sz val="14"/>
        <color indexed="8"/>
        <rFont val="Times New Roman"/>
        <charset val="134"/>
      </rPr>
      <t xml:space="preserve">  </t>
    </r>
    <r>
      <rPr>
        <sz val="14"/>
        <color indexed="8"/>
        <rFont val="宋体"/>
        <charset val="134"/>
      </rPr>
      <t>其他对个人和家庭补助</t>
    </r>
  </si>
  <si>
    <r>
      <rPr>
        <b/>
        <sz val="14"/>
        <color indexed="8"/>
        <rFont val="宋体"/>
        <charset val="134"/>
      </rPr>
      <t>支</t>
    </r>
    <r>
      <rPr>
        <b/>
        <sz val="14"/>
        <color indexed="8"/>
        <rFont val="Times New Roman"/>
        <charset val="134"/>
      </rPr>
      <t xml:space="preserve"> </t>
    </r>
    <r>
      <rPr>
        <b/>
        <sz val="14"/>
        <color indexed="8"/>
        <rFont val="宋体"/>
        <charset val="134"/>
      </rPr>
      <t>出</t>
    </r>
    <r>
      <rPr>
        <b/>
        <sz val="14"/>
        <color indexed="8"/>
        <rFont val="Times New Roman"/>
        <charset val="134"/>
      </rPr>
      <t xml:space="preserve"> </t>
    </r>
    <r>
      <rPr>
        <b/>
        <sz val="14"/>
        <color indexed="8"/>
        <rFont val="宋体"/>
        <charset val="134"/>
      </rPr>
      <t>合</t>
    </r>
    <r>
      <rPr>
        <b/>
        <sz val="14"/>
        <color indexed="8"/>
        <rFont val="Times New Roman"/>
        <charset val="134"/>
      </rPr>
      <t xml:space="preserve"> </t>
    </r>
    <r>
      <rPr>
        <b/>
        <sz val="14"/>
        <color indexed="8"/>
        <rFont val="宋体"/>
        <charset val="134"/>
      </rPr>
      <t>计</t>
    </r>
  </si>
  <si>
    <t>1-9  2024年市本级一般公共预算支出表（州（市）对下转移支付项目）</t>
  </si>
  <si>
    <t>安宁市属于县级市，无乡镇。财政管理上，下辖街道均按一级预算单位管理，不存在对下转移支付。</t>
  </si>
  <si>
    <t>项       目</t>
  </si>
  <si>
    <t>2023年预算数</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</si>
  <si>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</si>
  <si>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</si>
  <si>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</si>
  <si>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</si>
  <si>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</si>
  <si>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</si>
  <si>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</si>
  <si>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</si>
  <si>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</si>
  <si>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</si>
  <si>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</si>
  <si>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合计</t>
  </si>
  <si>
    <t>1-10 2024年安宁市分地区税收返还和转移支付预算表</t>
  </si>
  <si>
    <t>安宁市属于县级市，无乡镇。财政管理上，下辖街道均按一级预算单位管理，不存在税收返还及转移支付，故此表为空表。</t>
  </si>
  <si>
    <t>地  区</t>
  </si>
  <si>
    <t>税收返还</t>
  </si>
  <si>
    <t>一般性转移支付</t>
  </si>
  <si>
    <t>专项转移支付</t>
  </si>
  <si>
    <t>一、提前下达数小计</t>
  </si>
  <si>
    <t>二、待分配数</t>
  </si>
  <si>
    <t>三、预算合计</t>
  </si>
  <si>
    <r>
      <rPr>
        <b/>
        <sz val="18"/>
        <color rgb="FF000000"/>
        <rFont val="Times New Roman"/>
        <charset val="134"/>
      </rPr>
      <t>1-11  2024</t>
    </r>
    <r>
      <rPr>
        <b/>
        <sz val="18"/>
        <color rgb="FF000000"/>
        <rFont val="方正小标宋简体"/>
        <charset val="134"/>
      </rPr>
      <t>年安宁市</t>
    </r>
    <r>
      <rPr>
        <b/>
        <sz val="18"/>
        <color rgb="FF000000"/>
        <rFont val="Times New Roman"/>
        <charset val="134"/>
      </rPr>
      <t>“</t>
    </r>
    <r>
      <rPr>
        <b/>
        <sz val="18"/>
        <color rgb="FF000000"/>
        <rFont val="方正小标宋简体"/>
        <charset val="134"/>
      </rPr>
      <t>三公</t>
    </r>
    <r>
      <rPr>
        <b/>
        <sz val="18"/>
        <color rgb="FF000000"/>
        <rFont val="Times New Roman"/>
        <charset val="134"/>
      </rPr>
      <t>”</t>
    </r>
    <r>
      <rPr>
        <b/>
        <sz val="18"/>
        <color rgb="FF000000"/>
        <rFont val="方正小标宋简体"/>
        <charset val="134"/>
      </rPr>
      <t>经费预算财政拨款情况统计表</t>
    </r>
  </si>
  <si>
    <r>
      <rPr>
        <sz val="12"/>
        <color rgb="FF000000"/>
        <rFont val="宋体"/>
        <charset val="134"/>
      </rPr>
      <t>单位：万元</t>
    </r>
  </si>
  <si>
    <t>项 目</t>
  </si>
  <si>
    <t>比上年增、减情况</t>
  </si>
  <si>
    <t>增、减
金额</t>
  </si>
  <si>
    <t>增、减
幅度</t>
  </si>
  <si>
    <t>1.因公出国（境）费</t>
  </si>
  <si>
    <t>2.公务接待费</t>
  </si>
  <si>
    <t>3.公务用车购置及运行维护费</t>
  </si>
  <si>
    <t>其中：（1）公务用车购置费</t>
  </si>
  <si>
    <t xml:space="preserve">     （2）公务用车运行维护费</t>
  </si>
  <si>
    <r>
      <rPr>
        <sz val="12"/>
        <color rgb="FF000000"/>
        <rFont val="宋体"/>
        <charset val="134"/>
      </rPr>
      <t>注：一、按照党中央、国务院有关文件及部门预算管理有关规定，</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经费包括因公出国（境）费、公务用车购置及运行维护费和公务接待费。（</t>
    </r>
    <r>
      <rPr>
        <sz val="12"/>
        <color rgb="FF000000"/>
        <rFont val="Times New Roman"/>
        <charset val="134"/>
      </rPr>
      <t>1</t>
    </r>
    <r>
      <rPr>
        <sz val="12"/>
        <color rgb="FF000000"/>
        <rFont val="宋体"/>
        <charset val="134"/>
      </rPr>
      <t>）因公出国（境）费，指单位工作人员公务出国（境）的住宿费、旅费、伙食补助费、杂费、培训费等支出。（</t>
    </r>
    <r>
      <rPr>
        <sz val="12"/>
        <color rgb="FF000000"/>
        <rFont val="Times New Roman"/>
        <charset val="134"/>
      </rPr>
      <t>2</t>
    </r>
    <r>
      <rPr>
        <sz val="12"/>
        <color rgb="FF000000"/>
        <rFont val="宋体"/>
        <charset val="134"/>
      </rPr>
      <t>）公务用车购置及运行费，指单位公务用车购置费及燃料费、维修费、过路过桥费、保险费、安全奖励费用等支出，公务用车指用于履行公务的机动车辆，包括一般公务用车和执法执勤用车。（</t>
    </r>
    <r>
      <rPr>
        <sz val="12"/>
        <color rgb="FF000000"/>
        <rFont val="Times New Roman"/>
        <charset val="134"/>
      </rPr>
      <t>3</t>
    </r>
    <r>
      <rPr>
        <sz val="12"/>
        <color rgb="FF000000"/>
        <rFont val="宋体"/>
        <charset val="134"/>
      </rPr>
      <t>）公务接待费，指单位按规定开支的各类公务接待（含外宾接待）支出。</t>
    </r>
  </si>
  <si>
    <r>
      <rPr>
        <sz val="12"/>
        <color rgb="FF000000"/>
        <rFont val="宋体"/>
        <charset val="134"/>
      </rPr>
      <t>二、</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经费增减变化原因说明</t>
    </r>
    <r>
      <rPr>
        <sz val="12"/>
        <color rgb="FF000000"/>
        <rFont val="Times New Roman"/>
        <charset val="134"/>
      </rPr>
      <t>:2024</t>
    </r>
    <r>
      <rPr>
        <sz val="12"/>
        <color rgb="FF000000"/>
        <rFont val="宋体"/>
        <charset val="134"/>
      </rPr>
      <t>年安宁市</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经费财政拨款预算安排1,116.66万元，比</t>
    </r>
    <r>
      <rPr>
        <sz val="12"/>
        <color rgb="FF000000"/>
        <rFont val="Times New Roman"/>
        <charset val="134"/>
      </rPr>
      <t>2023</t>
    </r>
    <r>
      <rPr>
        <sz val="12"/>
        <color rgb="FF000000"/>
        <rFont val="宋体"/>
        <charset val="134"/>
      </rPr>
      <t>年预算</t>
    </r>
    <r>
      <rPr>
        <sz val="12"/>
        <color rgb="FF000000"/>
        <rFont val="Times New Roman"/>
        <charset val="134"/>
      </rPr>
      <t>1,147.93</t>
    </r>
    <r>
      <rPr>
        <sz val="12"/>
        <color rgb="FF000000"/>
        <rFont val="宋体"/>
        <charset val="134"/>
      </rPr>
      <t>万元减少</t>
    </r>
    <r>
      <rPr>
        <sz val="12"/>
        <color rgb="FF000000"/>
        <rFont val="Times New Roman"/>
        <charset val="134"/>
      </rPr>
      <t>31.27</t>
    </r>
    <r>
      <rPr>
        <sz val="12"/>
        <color rgb="FF000000"/>
        <rFont val="宋体"/>
        <charset val="134"/>
      </rPr>
      <t>万元，下降</t>
    </r>
    <r>
      <rPr>
        <sz val="12"/>
        <color rgb="FF000000"/>
        <rFont val="Times New Roman"/>
        <charset val="134"/>
      </rPr>
      <t>2.72%</t>
    </r>
    <r>
      <rPr>
        <sz val="12"/>
        <color rgb="FF000000"/>
        <rFont val="宋体"/>
        <charset val="134"/>
      </rPr>
      <t>。分项的构成情况是：（</t>
    </r>
    <r>
      <rPr>
        <sz val="12"/>
        <color rgb="FF000000"/>
        <rFont val="Times New Roman"/>
        <charset val="134"/>
      </rPr>
      <t>1</t>
    </r>
    <r>
      <rPr>
        <sz val="12"/>
        <color rgb="FF000000"/>
        <rFont val="宋体"/>
        <charset val="134"/>
      </rPr>
      <t>）因公出国（境）费预算</t>
    </r>
    <r>
      <rPr>
        <sz val="12"/>
        <color rgb="FF000000"/>
        <rFont val="Times New Roman"/>
        <charset val="134"/>
      </rPr>
      <t>10</t>
    </r>
    <r>
      <rPr>
        <sz val="12"/>
        <color rgb="FF000000"/>
        <rFont val="宋体"/>
        <charset val="134"/>
      </rPr>
      <t>万元，与</t>
    </r>
    <r>
      <rPr>
        <sz val="12"/>
        <color rgb="FF000000"/>
        <rFont val="Times New Roman"/>
        <charset val="134"/>
      </rPr>
      <t>2023</t>
    </r>
    <r>
      <rPr>
        <sz val="12"/>
        <color rgb="FF000000"/>
        <rFont val="宋体"/>
        <charset val="134"/>
      </rPr>
      <t>年预算持平，市委、市政府加大对因公出国（境）的统筹，进一步规范因公出国（境）行为。（</t>
    </r>
    <r>
      <rPr>
        <sz val="12"/>
        <color rgb="FF000000"/>
        <rFont val="Times New Roman"/>
        <charset val="134"/>
      </rPr>
      <t>2</t>
    </r>
    <r>
      <rPr>
        <sz val="12"/>
        <color rgb="FF000000"/>
        <rFont val="宋体"/>
        <charset val="134"/>
      </rPr>
      <t>）公务接待费预算</t>
    </r>
    <r>
      <rPr>
        <sz val="12"/>
        <color rgb="FF000000"/>
        <rFont val="Times New Roman"/>
        <charset val="134"/>
      </rPr>
      <t>247.6</t>
    </r>
    <r>
      <rPr>
        <sz val="12"/>
        <color rgb="FF000000"/>
        <rFont val="宋体"/>
        <charset val="134"/>
      </rPr>
      <t>万元，比</t>
    </r>
    <r>
      <rPr>
        <sz val="12"/>
        <color rgb="FF000000"/>
        <rFont val="Times New Roman"/>
        <charset val="134"/>
      </rPr>
      <t>2023</t>
    </r>
    <r>
      <rPr>
        <sz val="12"/>
        <color rgb="FF000000"/>
        <rFont val="宋体"/>
        <charset val="134"/>
      </rPr>
      <t>年预算减少</t>
    </r>
    <r>
      <rPr>
        <sz val="12"/>
        <color rgb="FF000000"/>
        <rFont val="Times New Roman"/>
        <charset val="134"/>
      </rPr>
      <t>26.81</t>
    </r>
    <r>
      <rPr>
        <sz val="12"/>
        <color rgb="FF000000"/>
        <rFont val="宋体"/>
        <charset val="134"/>
      </rPr>
      <t>万元，下降</t>
    </r>
    <r>
      <rPr>
        <sz val="12"/>
        <color rgb="FF000000"/>
        <rFont val="Times New Roman"/>
        <charset val="134"/>
      </rPr>
      <t>9.77%</t>
    </r>
    <r>
      <rPr>
        <sz val="12"/>
        <color rgb="FF000000"/>
        <rFont val="宋体"/>
        <charset val="134"/>
      </rPr>
      <t>，减少的原因主要是严格执行中央八项规定，严控公务接待标准，减少不必要的接待。（</t>
    </r>
    <r>
      <rPr>
        <sz val="12"/>
        <color rgb="FF000000"/>
        <rFont val="Times New Roman"/>
        <charset val="134"/>
      </rPr>
      <t>3</t>
    </r>
    <r>
      <rPr>
        <sz val="12"/>
        <color rgb="FF000000"/>
        <rFont val="宋体"/>
        <charset val="134"/>
      </rPr>
      <t>）公务用车购置及运行维护费预算</t>
    </r>
    <r>
      <rPr>
        <sz val="12"/>
        <color rgb="FF000000"/>
        <rFont val="Times New Roman"/>
        <charset val="134"/>
      </rPr>
      <t>859.06</t>
    </r>
    <r>
      <rPr>
        <sz val="12"/>
        <color rgb="FF000000"/>
        <rFont val="宋体"/>
        <charset val="134"/>
      </rPr>
      <t>万元，比</t>
    </r>
    <r>
      <rPr>
        <sz val="12"/>
        <color rgb="FF000000"/>
        <rFont val="Times New Roman"/>
        <charset val="134"/>
      </rPr>
      <t>2023</t>
    </r>
    <r>
      <rPr>
        <sz val="12"/>
        <color rgb="FF000000"/>
        <rFont val="宋体"/>
        <charset val="134"/>
      </rPr>
      <t>年预算</t>
    </r>
    <r>
      <rPr>
        <sz val="12"/>
        <color rgb="FF000000"/>
        <rFont val="Times New Roman"/>
        <charset val="134"/>
      </rPr>
      <t>863.52</t>
    </r>
    <r>
      <rPr>
        <sz val="12"/>
        <color rgb="FF000000"/>
        <rFont val="宋体"/>
        <charset val="134"/>
      </rPr>
      <t>万元减少4.46万元，下降</t>
    </r>
    <r>
      <rPr>
        <sz val="12"/>
        <color rgb="FF000000"/>
        <rFont val="Times New Roman"/>
        <charset val="134"/>
      </rPr>
      <t>0.52%</t>
    </r>
    <r>
      <rPr>
        <sz val="12"/>
        <color rgb="FF000000"/>
        <rFont val="宋体"/>
        <charset val="134"/>
      </rPr>
      <t>；其中，公务用车购置经费</t>
    </r>
    <r>
      <rPr>
        <sz val="12"/>
        <color rgb="FF000000"/>
        <rFont val="Times New Roman"/>
        <charset val="134"/>
      </rPr>
      <t>94</t>
    </r>
    <r>
      <rPr>
        <sz val="12"/>
        <color rgb="FF000000"/>
        <rFont val="宋体"/>
        <charset val="134"/>
      </rPr>
      <t>万元，与</t>
    </r>
    <r>
      <rPr>
        <sz val="12"/>
        <color rgb="FF000000"/>
        <rFont val="Times New Roman"/>
        <charset val="134"/>
      </rPr>
      <t>2023</t>
    </r>
    <r>
      <rPr>
        <sz val="12"/>
        <color rgb="FF000000"/>
        <rFont val="宋体"/>
        <charset val="134"/>
      </rPr>
      <t>年持平；公务用车运行维护费用</t>
    </r>
    <r>
      <rPr>
        <sz val="12"/>
        <color rgb="FF000000"/>
        <rFont val="Times New Roman"/>
        <charset val="134"/>
      </rPr>
      <t>765.06</t>
    </r>
    <r>
      <rPr>
        <sz val="12"/>
        <color rgb="FF000000"/>
        <rFont val="宋体"/>
        <charset val="134"/>
      </rPr>
      <t>万元，比</t>
    </r>
    <r>
      <rPr>
        <sz val="12"/>
        <color rgb="FF000000"/>
        <rFont val="Times New Roman"/>
        <charset val="134"/>
      </rPr>
      <t>2023</t>
    </r>
    <r>
      <rPr>
        <sz val="12"/>
        <color rgb="FF000000"/>
        <rFont val="宋体"/>
        <charset val="134"/>
      </rPr>
      <t>年的</t>
    </r>
    <r>
      <rPr>
        <sz val="12"/>
        <color rgb="FF000000"/>
        <rFont val="Times New Roman"/>
        <charset val="134"/>
      </rPr>
      <t>769.52</t>
    </r>
    <r>
      <rPr>
        <sz val="12"/>
        <color rgb="FF000000"/>
        <rFont val="宋体"/>
        <charset val="134"/>
      </rPr>
      <t>万元减少4.46万元，下降</t>
    </r>
    <r>
      <rPr>
        <sz val="12"/>
        <color rgb="FF000000"/>
        <rFont val="Times New Roman"/>
        <charset val="134"/>
      </rPr>
      <t>0.58%</t>
    </r>
    <r>
      <rPr>
        <sz val="12"/>
        <color rgb="FF000000"/>
        <rFont val="宋体"/>
        <charset val="134"/>
      </rPr>
      <t>，主要是严格按照上级对“三公”的要求和管理，做到厉行节约。</t>
    </r>
  </si>
  <si>
    <r>
      <rPr>
        <sz val="12"/>
        <color rgb="FF000000"/>
        <rFont val="宋体"/>
        <charset val="134"/>
      </rPr>
      <t>三、按照中央八项规定精神、《党政机关厉行节约反对浪费条例》等有关文件规定，安宁市将进一步完善</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经费管理制度，加强预算执行管理，严格控制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经费预算规模。</t>
    </r>
  </si>
  <si>
    <r>
      <rPr>
        <sz val="14"/>
        <color theme="1"/>
        <rFont val="宋体"/>
        <charset val="134"/>
      </rPr>
      <t>一、农网还贷资金收入</t>
    </r>
  </si>
  <si>
    <r>
      <rPr>
        <sz val="14"/>
        <color theme="1"/>
        <rFont val="宋体"/>
        <charset val="134"/>
      </rPr>
      <t>三、港口建设费收入</t>
    </r>
  </si>
  <si>
    <r>
      <rPr>
        <sz val="14"/>
        <color theme="1"/>
        <rFont val="宋体"/>
        <charset val="134"/>
      </rPr>
      <t>四、国家电影事业发展专项资金收入</t>
    </r>
  </si>
  <si>
    <r>
      <rPr>
        <sz val="14"/>
        <color theme="1"/>
        <rFont val="宋体"/>
        <charset val="134"/>
      </rPr>
      <t>五、国有土地收益基金收入</t>
    </r>
  </si>
  <si>
    <r>
      <rPr>
        <sz val="14"/>
        <color theme="1"/>
        <rFont val="宋体"/>
        <charset val="134"/>
      </rPr>
      <t>六、农业土地开发资金收入</t>
    </r>
  </si>
  <si>
    <r>
      <rPr>
        <sz val="14"/>
        <color theme="1"/>
        <rFont val="宋体"/>
        <charset val="134"/>
      </rPr>
      <t>七、国有土地使用权出让收入</t>
    </r>
  </si>
  <si>
    <r>
      <rPr>
        <sz val="14"/>
        <color theme="1"/>
        <rFont val="Times New Roman"/>
        <charset val="134"/>
      </rPr>
      <t xml:space="preserve">  </t>
    </r>
    <r>
      <rPr>
        <sz val="14"/>
        <color theme="1"/>
        <rFont val="宋体"/>
        <charset val="134"/>
      </rPr>
      <t>土地出让价款收入</t>
    </r>
  </si>
  <si>
    <r>
      <rPr>
        <sz val="14"/>
        <color theme="1"/>
        <rFont val="Times New Roman"/>
        <charset val="134"/>
      </rPr>
      <t xml:space="preserve">  </t>
    </r>
    <r>
      <rPr>
        <sz val="14"/>
        <color theme="1"/>
        <rFont val="宋体"/>
        <charset val="134"/>
      </rPr>
      <t>补缴的土地价款</t>
    </r>
  </si>
  <si>
    <r>
      <rPr>
        <sz val="14"/>
        <color theme="1"/>
        <rFont val="Times New Roman"/>
        <charset val="134"/>
      </rPr>
      <t xml:space="preserve">  </t>
    </r>
    <r>
      <rPr>
        <sz val="14"/>
        <color theme="1"/>
        <rFont val="宋体"/>
        <charset val="134"/>
      </rPr>
      <t>划拨土地收入</t>
    </r>
  </si>
  <si>
    <r>
      <rPr>
        <sz val="14"/>
        <color theme="1"/>
        <rFont val="Times New Roman"/>
        <charset val="134"/>
      </rPr>
      <t xml:space="preserve">  </t>
    </r>
    <r>
      <rPr>
        <sz val="14"/>
        <color theme="1"/>
        <rFont val="宋体"/>
        <charset val="134"/>
      </rPr>
      <t>缴纳新增建设用地土地有偿使用费</t>
    </r>
  </si>
  <si>
    <r>
      <rPr>
        <sz val="14"/>
        <color theme="1"/>
        <rFont val="Times New Roman"/>
        <charset val="134"/>
      </rPr>
      <t xml:space="preserve">  </t>
    </r>
    <r>
      <rPr>
        <sz val="14"/>
        <color theme="1"/>
        <rFont val="宋体"/>
        <charset val="134"/>
      </rPr>
      <t>其他土地出让收入</t>
    </r>
  </si>
  <si>
    <r>
      <rPr>
        <sz val="14"/>
        <color theme="1"/>
        <rFont val="宋体"/>
        <charset val="134"/>
      </rPr>
      <t>八、大中型水库库区基金收入</t>
    </r>
  </si>
  <si>
    <r>
      <rPr>
        <sz val="14"/>
        <color theme="1"/>
        <rFont val="宋体"/>
        <charset val="134"/>
      </rPr>
      <t>九、彩票公益金收入</t>
    </r>
  </si>
  <si>
    <r>
      <rPr>
        <sz val="14"/>
        <color theme="1"/>
        <rFont val="Times New Roman"/>
        <charset val="134"/>
      </rPr>
      <t xml:space="preserve">  </t>
    </r>
    <r>
      <rPr>
        <sz val="14"/>
        <color theme="1"/>
        <rFont val="宋体"/>
        <charset val="134"/>
      </rPr>
      <t>福利彩票公益金收入</t>
    </r>
  </si>
  <si>
    <r>
      <rPr>
        <sz val="14"/>
        <color theme="1"/>
        <rFont val="Times New Roman"/>
        <charset val="134"/>
      </rPr>
      <t xml:space="preserve">  </t>
    </r>
    <r>
      <rPr>
        <sz val="14"/>
        <color theme="1"/>
        <rFont val="宋体"/>
        <charset val="134"/>
      </rPr>
      <t>体育彩票公益金收入</t>
    </r>
  </si>
  <si>
    <r>
      <rPr>
        <sz val="14"/>
        <color theme="1"/>
        <rFont val="宋体"/>
        <charset val="134"/>
      </rPr>
      <t>十、城市基础设施配套费收入</t>
    </r>
  </si>
  <si>
    <r>
      <rPr>
        <sz val="14"/>
        <color theme="1"/>
        <rFont val="宋体"/>
        <charset val="134"/>
      </rPr>
      <t>十一、小型水库移民扶助基金收入</t>
    </r>
  </si>
  <si>
    <r>
      <rPr>
        <sz val="14"/>
        <color theme="1"/>
        <rFont val="宋体"/>
        <charset val="134"/>
      </rPr>
      <t>十二、国家重大水利工程建设基金收入</t>
    </r>
  </si>
  <si>
    <r>
      <rPr>
        <sz val="14"/>
        <color theme="1"/>
        <rFont val="宋体"/>
        <charset val="134"/>
      </rPr>
      <t>十三、车辆通行费</t>
    </r>
  </si>
  <si>
    <r>
      <rPr>
        <sz val="14"/>
        <color theme="1"/>
        <rFont val="宋体"/>
        <charset val="134"/>
      </rPr>
      <t>十四、污水处理费收入</t>
    </r>
  </si>
  <si>
    <r>
      <rPr>
        <sz val="14"/>
        <color theme="1"/>
        <rFont val="宋体"/>
        <charset val="134"/>
      </rPr>
      <t>十五、彩票发行机构和彩票销售机构的业务费用</t>
    </r>
  </si>
  <si>
    <r>
      <rPr>
        <sz val="14"/>
        <color theme="1"/>
        <rFont val="Times New Roman"/>
        <charset val="134"/>
      </rPr>
      <t xml:space="preserve">  </t>
    </r>
    <r>
      <rPr>
        <sz val="14"/>
        <color theme="1"/>
        <rFont val="宋体"/>
        <charset val="134"/>
      </rPr>
      <t>福利彩票销售机构的业务费用</t>
    </r>
  </si>
  <si>
    <r>
      <rPr>
        <sz val="14"/>
        <color theme="1"/>
        <rFont val="Times New Roman"/>
        <charset val="134"/>
      </rPr>
      <t xml:space="preserve">  </t>
    </r>
    <r>
      <rPr>
        <sz val="14"/>
        <color theme="1"/>
        <rFont val="宋体"/>
        <charset val="134"/>
      </rPr>
      <t>体育彩票销售机构的业务费用</t>
    </r>
  </si>
  <si>
    <r>
      <rPr>
        <sz val="14"/>
        <color theme="1"/>
        <rFont val="Times New Roman"/>
        <charset val="134"/>
      </rPr>
      <t xml:space="preserve">  </t>
    </r>
    <r>
      <rPr>
        <sz val="14"/>
        <color theme="1"/>
        <rFont val="宋体"/>
        <charset val="134"/>
      </rPr>
      <t>彩票兑奖周转金</t>
    </r>
  </si>
  <si>
    <r>
      <rPr>
        <sz val="14"/>
        <color theme="1"/>
        <rFont val="Times New Roman"/>
        <charset val="134"/>
      </rPr>
      <t xml:space="preserve">  </t>
    </r>
    <r>
      <rPr>
        <sz val="14"/>
        <color theme="1"/>
        <rFont val="宋体"/>
        <charset val="134"/>
      </rPr>
      <t>彩票发行销售风险基金</t>
    </r>
  </si>
  <si>
    <r>
      <rPr>
        <sz val="14"/>
        <color theme="1"/>
        <rFont val="Times New Roman"/>
        <charset val="134"/>
      </rPr>
      <t xml:space="preserve">  </t>
    </r>
    <r>
      <rPr>
        <sz val="14"/>
        <color theme="1"/>
        <rFont val="宋体"/>
        <charset val="134"/>
      </rPr>
      <t>彩票市场调控资金收入</t>
    </r>
  </si>
  <si>
    <r>
      <rPr>
        <sz val="14"/>
        <color theme="1"/>
        <rFont val="宋体"/>
        <charset val="134"/>
      </rPr>
      <t>十六、其他政府性基金收入</t>
    </r>
  </si>
  <si>
    <r>
      <rPr>
        <sz val="14"/>
        <color theme="1"/>
        <rFont val="宋体"/>
        <charset val="134"/>
      </rPr>
      <t>十七、专项债务对应项目专项收入</t>
    </r>
  </si>
  <si>
    <r>
      <rPr>
        <sz val="14"/>
        <color theme="1"/>
        <rFont val="宋体"/>
        <charset val="134"/>
      </rPr>
      <t>　　政府性基金转移收入</t>
    </r>
  </si>
  <si>
    <r>
      <rPr>
        <sz val="14"/>
        <color theme="1"/>
        <rFont val="宋体"/>
        <charset val="134"/>
      </rPr>
      <t>　　上年结余收入</t>
    </r>
  </si>
  <si>
    <r>
      <rPr>
        <sz val="14"/>
        <color theme="1"/>
        <rFont val="宋体"/>
        <charset val="134"/>
      </rPr>
      <t>　　调入资金</t>
    </r>
  </si>
  <si>
    <r>
      <rPr>
        <sz val="14"/>
        <color theme="1"/>
        <rFont val="Times New Roman"/>
        <charset val="134"/>
      </rPr>
      <t xml:space="preserve">    </t>
    </r>
    <r>
      <rPr>
        <sz val="14"/>
        <color theme="1"/>
        <rFont val="宋体"/>
        <charset val="134"/>
      </rPr>
      <t>新增专项债券收入</t>
    </r>
  </si>
  <si>
    <r>
      <rPr>
        <sz val="14"/>
        <color theme="1"/>
        <rFont val="宋体"/>
        <charset val="134"/>
      </rPr>
      <t>　</t>
    </r>
    <r>
      <rPr>
        <sz val="14"/>
        <color theme="1"/>
        <rFont val="Times New Roman"/>
        <charset val="134"/>
      </rPr>
      <t xml:space="preserve">  </t>
    </r>
    <r>
      <rPr>
        <sz val="14"/>
        <color theme="1"/>
        <rFont val="宋体"/>
        <charset val="134"/>
      </rPr>
      <t>地方政府专项债务转贷收入</t>
    </r>
  </si>
  <si>
    <t>一、文化旅游体育与传媒支出</t>
  </si>
  <si>
    <t xml:space="preserve">    国家电影事业发展专项资金安排的支出</t>
  </si>
  <si>
    <t xml:space="preserve">      资助国产影片放映</t>
  </si>
  <si>
    <t>二、社会保障和就业支出</t>
  </si>
  <si>
    <t xml:space="preserve">    大中型水库移民后期扶持基金支出</t>
  </si>
  <si>
    <t xml:space="preserve">      移民补助</t>
  </si>
  <si>
    <t xml:space="preserve">      基础设施建设和经济发展</t>
  </si>
  <si>
    <t>三、节能环保支出</t>
  </si>
  <si>
    <t xml:space="preserve">    可再生能源电价附加收入安排的支出</t>
  </si>
  <si>
    <t xml:space="preserve">    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</si>
  <si>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</si>
  <si>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</si>
  <si>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</si>
  <si>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</si>
  <si>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</si>
  <si>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</si>
  <si>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</si>
  <si>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</si>
  <si>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</si>
  <si>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</si>
  <si>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</si>
  <si>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</si>
  <si>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</si>
  <si>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</si>
  <si>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城市公共设施</t>
  </si>
  <si>
    <t xml:space="preserve">      城市环境卫生</t>
  </si>
  <si>
    <t xml:space="preserve">    污水处理费收入安排的支出</t>
  </si>
  <si>
    <t xml:space="preserve">      污水处理设施建设和运营</t>
  </si>
  <si>
    <t xml:space="preserve">      代征手续费</t>
  </si>
  <si>
    <t>五、农林水支出</t>
  </si>
  <si>
    <t xml:space="preserve">    大中型水库库区基金安排的支出</t>
  </si>
  <si>
    <t xml:space="preserve">      解决移民遗留问题</t>
  </si>
  <si>
    <t xml:space="preserve">      库区防护工程维护</t>
  </si>
  <si>
    <t xml:space="preserve">      其他大中型水库库区基金支出</t>
  </si>
  <si>
    <t>六、交通运输支出</t>
  </si>
  <si>
    <t xml:space="preserve">    海南省高等级公路车辆通行附加费安排的支出</t>
  </si>
  <si>
    <t xml:space="preserve">    车辆通行费安排的支出</t>
  </si>
  <si>
    <t xml:space="preserve">    铁路建设基金支出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</si>
  <si>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</si>
  <si>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</si>
  <si>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</si>
  <si>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</si>
  <si>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</si>
  <si>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</si>
  <si>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</si>
  <si>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</si>
  <si>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</si>
  <si>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</si>
  <si>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</si>
  <si>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</si>
  <si>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</si>
  <si>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</si>
  <si>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</si>
  <si>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</si>
  <si>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</si>
  <si>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</si>
  <si>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</si>
  <si>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</si>
  <si>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</si>
  <si>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</si>
  <si>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</si>
  <si>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</si>
  <si>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</si>
  <si>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</si>
  <si>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</si>
  <si>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十一、抗疫特别国债安排的支出</t>
  </si>
  <si>
    <t>全市政府性基金支出</t>
  </si>
  <si>
    <t>地方政府专项债务还本支出</t>
  </si>
  <si>
    <t xml:space="preserve">   上解支出</t>
  </si>
  <si>
    <t xml:space="preserve">   调出资金</t>
  </si>
  <si>
    <t xml:space="preserve">   年终结余</t>
  </si>
  <si>
    <t>一、农网还贷资金收入</t>
  </si>
  <si>
    <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</si>
  <si>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</si>
  <si>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</si>
  <si>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</si>
  <si>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</si>
  <si>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</si>
  <si>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</si>
  <si>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</si>
  <si>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</si>
  <si>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</si>
  <si>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</si>
  <si>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</si>
  <si>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</si>
  <si>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</si>
  <si>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</si>
  <si>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</si>
  <si>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</si>
  <si>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</si>
  <si>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</si>
  <si>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</si>
  <si>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</si>
  <si>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</si>
  <si>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</si>
  <si>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</si>
  <si>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</si>
  <si>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</si>
  <si>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</si>
  <si>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十七、专项债务对应项目专项收入</t>
  </si>
  <si>
    <t>　　政府性基金转移收入</t>
  </si>
  <si>
    <t>　　上年结余收入</t>
  </si>
  <si>
    <t>　　调入资金</t>
  </si>
  <si>
    <t xml:space="preserve">    新增专项债券收入</t>
  </si>
  <si>
    <t>　  地方政府专项债务转贷收入</t>
  </si>
  <si>
    <t>2-4  2024年安宁市市级政府性基金预算支出情况表</t>
  </si>
  <si>
    <t>2-6  2024年安宁市市本级政府性基金预算支出情况表</t>
  </si>
  <si>
    <t>2-7  2024年安宁市市本级政府性基金支出表（州（市）对下转移支付）</t>
  </si>
  <si>
    <t>注：安宁市属于县级，下辖的9个街道办均按县级预算部门管理，故2023年无对下转移支付。</t>
  </si>
  <si>
    <r>
      <rPr>
        <sz val="14"/>
        <rFont val="MS Serif"/>
        <charset val="134"/>
      </rPr>
      <t xml:space="preserve">    </t>
    </r>
    <r>
      <rPr>
        <sz val="14"/>
        <color indexed="8"/>
        <rFont val="宋体"/>
        <charset val="134"/>
      </rPr>
      <t>单位：万元</t>
    </r>
  </si>
  <si>
    <t xml:space="preserve">  利润收入</t>
  </si>
  <si>
    <t xml:space="preserve">     煤炭企业利润收入</t>
  </si>
  <si>
    <t xml:space="preserve">     有色冶金采掘企业利润收入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</si>
  <si>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</si>
  <si>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</si>
  <si>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</si>
  <si>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</si>
  <si>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</si>
  <si>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</si>
  <si>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</si>
  <si>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</si>
  <si>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</si>
  <si>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</si>
  <si>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</si>
  <si>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</si>
  <si>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</si>
  <si>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</si>
  <si>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</si>
  <si>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</si>
  <si>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</si>
  <si>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</si>
  <si>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</si>
  <si>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</si>
  <si>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</si>
  <si>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</si>
  <si>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</si>
  <si>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</si>
  <si>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</si>
  <si>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</si>
  <si>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</si>
  <si>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</si>
  <si>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</si>
  <si>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国有资本经营预算转移支付收入</t>
  </si>
  <si>
    <t xml:space="preserve">  上年结转</t>
  </si>
  <si>
    <t xml:space="preserve">  账务调整收入</t>
  </si>
  <si>
    <t>收入总计</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</si>
  <si>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</si>
  <si>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</si>
  <si>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</si>
  <si>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</si>
  <si>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</si>
  <si>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</si>
  <si>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</si>
  <si>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</si>
  <si>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</si>
  <si>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</si>
  <si>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</si>
  <si>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</si>
  <si>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保障国家经济安全支出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</si>
  <si>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</si>
  <si>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</si>
  <si>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</si>
  <si>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</si>
  <si>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</si>
  <si>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</si>
  <si>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</si>
  <si>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 xml:space="preserve">  国有资本经营预算转移支付</t>
  </si>
  <si>
    <t xml:space="preserve">  调出资金</t>
  </si>
  <si>
    <t xml:space="preserve">  结转下年</t>
  </si>
  <si>
    <t>支出总计</t>
  </si>
  <si>
    <t>3-4  2024年安宁市市级国有资本经营支出预算情况表</t>
  </si>
  <si>
    <t>3-6  2024年安宁市市本级国有资本经营支出预算情况表</t>
  </si>
  <si>
    <t>注：安宁市属于县级，下辖的9个街道办均按县级预算部门管理，故2023年无转移支付。</t>
  </si>
  <si>
    <t>预算数</t>
  </si>
  <si>
    <t>合  计</t>
  </si>
  <si>
    <t>注：安宁市属于县级，无乡镇，下辖的9个街道办均按县级预算部门管理，故2023年无转移支付。</t>
  </si>
  <si>
    <t>项目名称</t>
  </si>
  <si>
    <t xml:space="preserve"> </t>
  </si>
  <si>
    <t>注：社会保险基金预算统一由昆明市级编制，预算和执行情况由昆明市政府向昆明市人大说明</t>
  </si>
  <si>
    <r>
      <rPr>
        <b/>
        <sz val="14"/>
        <color indexed="8"/>
        <rFont val="宋体"/>
        <charset val="134"/>
      </rPr>
      <t>一、企业职工基本养老保险基金收入</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</si>
  <si>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</si>
  <si>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</si>
  <si>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</si>
  <si>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其他收入</t>
    </r>
  </si>
  <si>
    <r>
      <rPr>
        <b/>
        <sz val="14"/>
        <color indexed="8"/>
        <rFont val="宋体"/>
        <charset val="134"/>
      </rPr>
      <t>二、城乡居民基本养老保险基金收入</t>
    </r>
  </si>
  <si>
    <r>
      <rPr>
        <sz val="14"/>
        <color indexed="8"/>
        <rFont val="Times New Roman"/>
        <charset val="134"/>
      </rPr>
      <t xml:space="preserve">          </t>
    </r>
    <r>
      <rPr>
        <sz val="14"/>
        <color indexed="8"/>
        <rFont val="宋体"/>
        <charset val="134"/>
      </rPr>
      <t>基金其他收入</t>
    </r>
  </si>
  <si>
    <r>
      <rPr>
        <b/>
        <sz val="14"/>
        <color indexed="8"/>
        <rFont val="宋体"/>
        <charset val="134"/>
      </rPr>
      <t>三、机关事业单位基本养老保险基金收入</t>
    </r>
  </si>
  <si>
    <r>
      <rPr>
        <b/>
        <sz val="14"/>
        <color indexed="8"/>
        <rFont val="宋体"/>
        <charset val="134"/>
      </rPr>
      <t>四、城镇职工基本医疗保险基金收入</t>
    </r>
  </si>
  <si>
    <r>
      <rPr>
        <sz val="14"/>
        <rFont val="Times New Roman"/>
        <charset val="134"/>
      </rPr>
      <t xml:space="preserve">          </t>
    </r>
    <r>
      <rPr>
        <sz val="14"/>
        <rFont val="宋体"/>
        <charset val="134"/>
      </rPr>
      <t>财政补贴收入</t>
    </r>
  </si>
  <si>
    <r>
      <rPr>
        <b/>
        <sz val="14"/>
        <color indexed="8"/>
        <rFont val="宋体"/>
        <charset val="134"/>
      </rPr>
      <t>五、城乡居民基本医疗保险基金收入</t>
    </r>
  </si>
  <si>
    <r>
      <rPr>
        <b/>
        <sz val="14"/>
        <color indexed="8"/>
        <rFont val="宋体"/>
        <charset val="134"/>
      </rPr>
      <t>六、工伤保险基金收入</t>
    </r>
  </si>
  <si>
    <r>
      <rPr>
        <b/>
        <sz val="14"/>
        <color indexed="8"/>
        <rFont val="宋体"/>
        <charset val="134"/>
      </rPr>
      <t>七、失业保险基金收入</t>
    </r>
  </si>
  <si>
    <r>
      <rPr>
        <b/>
        <sz val="14"/>
        <color indexed="8"/>
        <rFont val="宋体"/>
        <charset val="134"/>
      </rPr>
      <t>收入小计</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</si>
  <si>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</si>
  <si>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</si>
  <si>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</si>
  <si>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基金其他收入</t>
    </r>
  </si>
  <si>
    <r>
      <rPr>
        <b/>
        <sz val="14"/>
        <color indexed="8"/>
        <rFont val="Times New Roman"/>
        <charset val="134"/>
      </rPr>
      <t xml:space="preserve">  </t>
    </r>
    <r>
      <rPr>
        <b/>
        <sz val="14"/>
        <color indexed="8"/>
        <rFont val="宋体"/>
        <charset val="134"/>
      </rPr>
      <t>上级补助收入</t>
    </r>
  </si>
  <si>
    <r>
      <rPr>
        <sz val="14"/>
        <color indexed="8"/>
        <rFont val="Times New Roman"/>
        <charset val="134"/>
      </rPr>
      <t xml:space="preserve">   </t>
    </r>
    <r>
      <rPr>
        <sz val="14"/>
        <color indexed="8"/>
        <rFont val="宋体"/>
        <charset val="134"/>
      </rPr>
      <t>其中：企业职工基本养老保险基金</t>
    </r>
  </si>
  <si>
    <r>
      <rPr>
        <b/>
        <sz val="14"/>
        <color indexed="8"/>
        <rFont val="Times New Roman"/>
        <charset val="134"/>
      </rPr>
      <t xml:space="preserve">  </t>
    </r>
    <r>
      <rPr>
        <b/>
        <sz val="14"/>
        <color indexed="8"/>
        <rFont val="宋体"/>
        <charset val="134"/>
      </rPr>
      <t>上年结余收入</t>
    </r>
  </si>
  <si>
    <r>
      <rPr>
        <sz val="14"/>
        <color indexed="8"/>
        <rFont val="Times New Roman"/>
        <charset val="134"/>
      </rPr>
      <t xml:space="preserve">   </t>
    </r>
    <r>
      <rPr>
        <sz val="14"/>
        <color indexed="8"/>
        <rFont val="宋体"/>
        <charset val="134"/>
      </rPr>
      <t>其中：机关事业单位基本养老保险基金上年结余收入</t>
    </r>
  </si>
  <si>
    <r>
      <rPr>
        <b/>
        <sz val="14"/>
        <color indexed="8"/>
        <rFont val="宋体"/>
        <charset val="134"/>
      </rPr>
      <t>收入合计</t>
    </r>
  </si>
  <si>
    <r>
      <rPr>
        <sz val="14"/>
        <rFont val="宋体"/>
        <charset val="134"/>
      </rPr>
      <t xml:space="preserve">    </t>
    </r>
    <r>
      <rPr>
        <sz val="14"/>
        <color indexed="8"/>
        <rFont val="宋体"/>
        <charset val="134"/>
      </rPr>
      <t>单位：万元</t>
    </r>
  </si>
  <si>
    <t xml:space="preserve">                                            </t>
  </si>
  <si>
    <r>
      <rPr>
        <b/>
        <sz val="14"/>
        <color indexed="8"/>
        <rFont val="宋体"/>
        <charset val="134"/>
      </rPr>
      <t>一、企业职工基本养老保险基金支出</t>
    </r>
  </si>
  <si>
    <r>
      <rPr>
        <sz val="14"/>
        <color indexed="8"/>
        <rFont val="Times New Roman"/>
        <charset val="134"/>
      </rPr>
      <t xml:space="preserve">    </t>
    </r>
    <r>
      <rPr>
        <sz val="14"/>
        <color indexed="8"/>
        <rFont val="宋体"/>
        <charset val="134"/>
      </rPr>
      <t>其中：待遇支出</t>
    </r>
  </si>
  <si>
    <r>
      <rPr>
        <sz val="14"/>
        <color indexed="8"/>
        <rFont val="Times New Roman"/>
        <charset val="134"/>
      </rPr>
      <t xml:space="preserve">          </t>
    </r>
    <r>
      <rPr>
        <sz val="14"/>
        <color indexed="8"/>
        <rFont val="宋体"/>
        <charset val="134"/>
      </rPr>
      <t>其他费用支出</t>
    </r>
  </si>
  <si>
    <r>
      <rPr>
        <b/>
        <sz val="14"/>
        <color indexed="8"/>
        <rFont val="宋体"/>
        <charset val="134"/>
      </rPr>
      <t>二、城乡居民基本养老保险基金支出</t>
    </r>
  </si>
  <si>
    <r>
      <rPr>
        <b/>
        <sz val="14"/>
        <color indexed="8"/>
        <rFont val="宋体"/>
        <charset val="134"/>
      </rPr>
      <t>三、机关事业单位基本养老保险基金支出</t>
    </r>
  </si>
  <si>
    <r>
      <rPr>
        <b/>
        <sz val="14"/>
        <color indexed="8"/>
        <rFont val="宋体"/>
        <charset val="134"/>
      </rPr>
      <t>四、城镇职工基本医疗保险基金支出</t>
    </r>
  </si>
  <si>
    <r>
      <rPr>
        <b/>
        <sz val="14"/>
        <color indexed="8"/>
        <rFont val="宋体"/>
        <charset val="134"/>
      </rPr>
      <t>五、城乡居民基本医疗保险基金支出</t>
    </r>
  </si>
  <si>
    <r>
      <rPr>
        <b/>
        <sz val="14"/>
        <color indexed="8"/>
        <rFont val="宋体"/>
        <charset val="134"/>
      </rPr>
      <t>六、工伤保险基金支出</t>
    </r>
  </si>
  <si>
    <r>
      <rPr>
        <b/>
        <sz val="14"/>
        <color indexed="8"/>
        <rFont val="宋体"/>
        <charset val="134"/>
      </rPr>
      <t>七、失业保险基金支出</t>
    </r>
  </si>
  <si>
    <r>
      <rPr>
        <b/>
        <sz val="14"/>
        <color indexed="8"/>
        <rFont val="宋体"/>
        <charset val="134"/>
      </rPr>
      <t>支出小计</t>
    </r>
  </si>
  <si>
    <r>
      <rPr>
        <b/>
        <sz val="14"/>
        <color indexed="8"/>
        <rFont val="Times New Roman"/>
        <charset val="134"/>
      </rPr>
      <t xml:space="preserve">  </t>
    </r>
    <r>
      <rPr>
        <b/>
        <sz val="14"/>
        <color indexed="8"/>
        <rFont val="宋体"/>
        <charset val="134"/>
      </rPr>
      <t>上解上级支出</t>
    </r>
    <r>
      <rPr>
        <b/>
        <sz val="14"/>
        <color indexed="8"/>
        <rFont val="Times New Roman"/>
        <charset val="134"/>
      </rPr>
      <t xml:space="preserve"> </t>
    </r>
  </si>
  <si>
    <r>
      <rPr>
        <sz val="14"/>
        <color indexed="8"/>
        <rFont val="Times New Roman"/>
        <charset val="134"/>
      </rPr>
      <t xml:space="preserve">  </t>
    </r>
    <r>
      <rPr>
        <sz val="14"/>
        <color indexed="8"/>
        <rFont val="宋体"/>
        <charset val="134"/>
      </rPr>
      <t>其中：企业职工基本养老保险基金</t>
    </r>
  </si>
  <si>
    <r>
      <rPr>
        <sz val="14"/>
        <color indexed="8"/>
        <rFont val="Times New Roman"/>
        <charset val="134"/>
      </rPr>
      <t xml:space="preserve">        </t>
    </r>
    <r>
      <rPr>
        <sz val="14"/>
        <color indexed="8"/>
        <rFont val="宋体"/>
        <charset val="134"/>
      </rPr>
      <t>工伤保险基金</t>
    </r>
  </si>
  <si>
    <r>
      <rPr>
        <sz val="14"/>
        <color indexed="8"/>
        <rFont val="Times New Roman"/>
        <charset val="134"/>
      </rPr>
      <t xml:space="preserve">        </t>
    </r>
    <r>
      <rPr>
        <sz val="14"/>
        <color indexed="8"/>
        <rFont val="宋体"/>
        <charset val="134"/>
      </rPr>
      <t>失业保险基金</t>
    </r>
  </si>
  <si>
    <r>
      <rPr>
        <b/>
        <sz val="14"/>
        <color indexed="8"/>
        <rFont val="Times New Roman"/>
        <charset val="134"/>
      </rPr>
      <t xml:space="preserve">  </t>
    </r>
    <r>
      <rPr>
        <b/>
        <sz val="14"/>
        <color indexed="8"/>
        <rFont val="宋体"/>
        <charset val="134"/>
      </rPr>
      <t>滚存结余</t>
    </r>
  </si>
  <si>
    <t>5-1  安宁市2023年地方政府债务限额及余额预算情况表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</si>
  <si>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</si>
  <si>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</si>
  <si>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</si>
  <si>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</si>
  <si>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</si>
  <si>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</si>
  <si>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</si>
  <si>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</si>
  <si>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</si>
  <si>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</si>
  <si>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</si>
  <si>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</si>
  <si>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</si>
  <si>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安宁市</t>
  </si>
  <si>
    <t>注：1.本表反映上一年度本地区、本级及分地区地方政府债务限额及余额预计执行数。</t>
  </si>
  <si>
    <t xml:space="preserve">    2.本表由县级以上地方各级财政部门在本级人民代表大会批准预算后二十日内公开。</t>
  </si>
  <si>
    <t xml:space="preserve">    3.截止目前，昆明市尚未下达安宁市2023年债务限额，表中2023年债务限额为“空”。</t>
  </si>
  <si>
    <t>5-2 安宁市2023年地方政府一般债务余额情况表</t>
  </si>
  <si>
    <r>
      <rPr>
        <b/>
        <sz val="14"/>
        <rFont val="宋体"/>
        <charset val="134"/>
      </rPr>
      <t>项</t>
    </r>
    <r>
      <rPr>
        <b/>
        <sz val="14"/>
        <rFont val="Times New Roman"/>
        <charset val="134"/>
      </rPr>
      <t xml:space="preserve">    </t>
    </r>
    <r>
      <rPr>
        <b/>
        <sz val="14"/>
        <rFont val="宋体"/>
        <charset val="134"/>
      </rPr>
      <t>目</t>
    </r>
  </si>
  <si>
    <r>
      <rPr>
        <b/>
        <sz val="14"/>
        <rFont val="宋体"/>
        <charset val="134"/>
      </rPr>
      <t>预算数</t>
    </r>
  </si>
  <si>
    <r>
      <rPr>
        <b/>
        <sz val="14"/>
        <rFont val="宋体"/>
        <charset val="134"/>
      </rPr>
      <t>执行数</t>
    </r>
  </si>
  <si>
    <r>
      <rPr>
        <sz val="14"/>
        <rFont val="宋体"/>
        <charset val="134"/>
      </rPr>
      <t>一、</t>
    </r>
    <r>
      <rPr>
        <sz val="14"/>
        <rFont val="Times New Roman"/>
        <charset val="134"/>
      </rPr>
      <t>2022</t>
    </r>
    <r>
      <rPr>
        <sz val="14"/>
        <rFont val="宋体"/>
        <charset val="134"/>
      </rPr>
      <t>年末地方政府一般债务余额实际数</t>
    </r>
  </si>
  <si>
    <r>
      <rPr>
        <sz val="14"/>
        <rFont val="宋体"/>
        <charset val="134"/>
      </rPr>
      <t>二、</t>
    </r>
    <r>
      <rPr>
        <sz val="14"/>
        <rFont val="Times New Roman"/>
        <charset val="134"/>
      </rPr>
      <t>2023</t>
    </r>
    <r>
      <rPr>
        <sz val="14"/>
        <rFont val="宋体"/>
        <charset val="134"/>
      </rPr>
      <t>年末地方政府一般债务余额限额</t>
    </r>
  </si>
  <si>
    <r>
      <rPr>
        <sz val="14"/>
        <rFont val="宋体"/>
        <charset val="134"/>
      </rPr>
      <t>三、</t>
    </r>
    <r>
      <rPr>
        <sz val="14"/>
        <rFont val="Times New Roman"/>
        <charset val="134"/>
      </rPr>
      <t>2023</t>
    </r>
    <r>
      <rPr>
        <sz val="14"/>
        <rFont val="宋体"/>
        <charset val="134"/>
      </rPr>
      <t>年地方政府一般债务发行额</t>
    </r>
  </si>
  <si>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</si>
  <si>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</si>
  <si>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r>
      <rPr>
        <sz val="14"/>
        <rFont val="宋体"/>
        <charset val="134"/>
      </rPr>
      <t>四、</t>
    </r>
    <r>
      <rPr>
        <sz val="14"/>
        <rFont val="Times New Roman"/>
        <charset val="134"/>
      </rPr>
      <t>2023</t>
    </r>
    <r>
      <rPr>
        <sz val="14"/>
        <rFont val="宋体"/>
        <charset val="134"/>
      </rPr>
      <t>年地方政府一般债务还本额</t>
    </r>
  </si>
  <si>
    <r>
      <rPr>
        <sz val="14"/>
        <rFont val="宋体"/>
        <charset val="134"/>
      </rPr>
      <t>五、</t>
    </r>
    <r>
      <rPr>
        <sz val="14"/>
        <rFont val="Times New Roman"/>
        <charset val="134"/>
      </rPr>
      <t>2023</t>
    </r>
    <r>
      <rPr>
        <sz val="14"/>
        <rFont val="宋体"/>
        <charset val="134"/>
      </rPr>
      <t>年末地方政府一般债务余额预计执行数</t>
    </r>
  </si>
  <si>
    <r>
      <rPr>
        <sz val="14"/>
        <rFont val="宋体"/>
        <charset val="134"/>
      </rPr>
      <t>六、</t>
    </r>
    <r>
      <rPr>
        <sz val="14"/>
        <rFont val="Times New Roman"/>
        <charset val="134"/>
      </rPr>
      <t>2024</t>
    </r>
    <r>
      <rPr>
        <sz val="14"/>
        <rFont val="宋体"/>
        <charset val="134"/>
      </rPr>
      <t>年地方财政赤字</t>
    </r>
  </si>
  <si>
    <r>
      <rPr>
        <sz val="14"/>
        <rFont val="宋体"/>
        <charset val="134"/>
      </rPr>
      <t>七、</t>
    </r>
    <r>
      <rPr>
        <sz val="14"/>
        <rFont val="Times New Roman"/>
        <charset val="134"/>
      </rPr>
      <t>2024</t>
    </r>
    <r>
      <rPr>
        <sz val="14"/>
        <rFont val="宋体"/>
        <charset val="134"/>
      </rPr>
      <t>年地方政府一般债务余额限额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</si>
  <si>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3.截止目前，昆明市尚未下达安宁市2023年、2024年一般债务余额限额，表中2023年末地方政府一般债务余额限额、2024年地方   政府一般债务余额限额执行数为“空”。</t>
  </si>
  <si>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</si>
  <si>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</si>
  <si>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3.截止目前，昆明市尚未下达安宁市2023年、2024年一般债务余额限额，表中2023年末地方政府一般债务余额限额、2024年地方政府一般债务余额限额执行数为“空”。</t>
  </si>
  <si>
    <r>
      <rPr>
        <sz val="14"/>
        <rFont val="宋体"/>
        <charset val="134"/>
      </rPr>
      <t>一、</t>
    </r>
    <r>
      <rPr>
        <sz val="14"/>
        <rFont val="Times New Roman"/>
        <charset val="134"/>
      </rPr>
      <t>2022</t>
    </r>
    <r>
      <rPr>
        <sz val="14"/>
        <rFont val="宋体"/>
        <charset val="134"/>
      </rPr>
      <t>年末地方政府专项债务余额实际数</t>
    </r>
  </si>
  <si>
    <r>
      <rPr>
        <sz val="14"/>
        <rFont val="宋体"/>
        <charset val="134"/>
      </rPr>
      <t>二、</t>
    </r>
    <r>
      <rPr>
        <sz val="14"/>
        <rFont val="Times New Roman"/>
        <charset val="134"/>
      </rPr>
      <t>2023</t>
    </r>
    <r>
      <rPr>
        <sz val="14"/>
        <rFont val="宋体"/>
        <charset val="134"/>
      </rPr>
      <t>年末地方政府专项债务余额限额</t>
    </r>
  </si>
  <si>
    <r>
      <rPr>
        <sz val="14"/>
        <rFont val="宋体"/>
        <charset val="134"/>
      </rPr>
      <t>三、</t>
    </r>
    <r>
      <rPr>
        <sz val="14"/>
        <rFont val="Times New Roman"/>
        <charset val="134"/>
      </rPr>
      <t>2023</t>
    </r>
    <r>
      <rPr>
        <sz val="14"/>
        <rFont val="宋体"/>
        <charset val="134"/>
      </rPr>
      <t>年地方政府专项债务发行额</t>
    </r>
  </si>
  <si>
    <r>
      <rPr>
        <sz val="14"/>
        <rFont val="宋体"/>
        <charset val="134"/>
      </rPr>
      <t>四、</t>
    </r>
    <r>
      <rPr>
        <sz val="14"/>
        <rFont val="Times New Roman"/>
        <charset val="134"/>
      </rPr>
      <t>2023</t>
    </r>
    <r>
      <rPr>
        <sz val="14"/>
        <rFont val="宋体"/>
        <charset val="134"/>
      </rPr>
      <t>年地方政府专项债务还本额</t>
    </r>
  </si>
  <si>
    <r>
      <rPr>
        <sz val="14"/>
        <rFont val="宋体"/>
        <charset val="134"/>
      </rPr>
      <t>五、</t>
    </r>
    <r>
      <rPr>
        <sz val="14"/>
        <rFont val="Times New Roman"/>
        <charset val="134"/>
      </rPr>
      <t>2023</t>
    </r>
    <r>
      <rPr>
        <sz val="14"/>
        <rFont val="宋体"/>
        <charset val="134"/>
      </rPr>
      <t>年末地方政府专项债务余额预计执行数</t>
    </r>
  </si>
  <si>
    <r>
      <rPr>
        <sz val="14"/>
        <rFont val="宋体"/>
        <charset val="134"/>
      </rPr>
      <t>六、</t>
    </r>
    <r>
      <rPr>
        <sz val="14"/>
        <rFont val="Times New Roman"/>
        <charset val="134"/>
      </rPr>
      <t>2024</t>
    </r>
    <r>
      <rPr>
        <sz val="14"/>
        <rFont val="宋体"/>
        <charset val="134"/>
      </rPr>
      <t>年地方政府专项债务新增限额</t>
    </r>
  </si>
  <si>
    <r>
      <rPr>
        <sz val="14"/>
        <rFont val="宋体"/>
        <charset val="134"/>
      </rPr>
      <t>七、</t>
    </r>
    <r>
      <rPr>
        <sz val="14"/>
        <rFont val="Times New Roman"/>
        <charset val="134"/>
      </rPr>
      <t>2024</t>
    </r>
    <r>
      <rPr>
        <sz val="14"/>
        <rFont val="宋体"/>
        <charset val="134"/>
      </rPr>
      <t>年末地方政府专项债务余额限额</t>
    </r>
  </si>
  <si>
    <t>注：1.本表反映本地区上两年度专项债务余额，上一年度专项债务限额、发行额、还本额及余额，本年度专项债务新增限额及限额。
    2.本表由县级以上地方各级财政部门在本级人民代表大会批准预算后二十日内公开。
    3.截止目前，昆明市尚未下达安宁市2022年、2023年专项债务余额限额，表中2022年末地方政府专项债务余额限额、2023年地方政府专项债务余额限额执行数为“空”。</t>
  </si>
  <si>
    <t>项    目</t>
  </si>
  <si>
    <t>执行数</t>
  </si>
  <si>
    <t>注：1.本表反映本地区上两年度专项债务余额，上一年度专项债务限额、发行额、还本额及余额，本年度专项债务新增限额及限额。
    2.本表由县级以上地方各级财政部门在本级人民代表大会批准预算后二十日内公开。
    3.截止目前，昆明市尚未下达安宁市2023年、2024年专项债务余额限额，表中2023年末地方政府专项债务余额限额、2024年地方政府专项债务余额限额执行数为“空”。</t>
  </si>
  <si>
    <t>5-7  安宁市市本级2023年地方政府专项债务余额情况表</t>
  </si>
  <si>
    <t>5-8  安宁市地方政府债券发行及还本付息情况表</t>
  </si>
  <si>
    <r>
      <rPr>
        <b/>
        <sz val="14"/>
        <rFont val="宋体"/>
        <charset val="134"/>
      </rPr>
      <t>公式</t>
    </r>
  </si>
  <si>
    <r>
      <rPr>
        <b/>
        <sz val="14"/>
        <rFont val="宋体"/>
        <charset val="134"/>
      </rPr>
      <t>本地区</t>
    </r>
  </si>
  <si>
    <r>
      <rPr>
        <b/>
        <sz val="14"/>
        <rFont val="宋体"/>
        <charset val="134"/>
      </rPr>
      <t>本级</t>
    </r>
  </si>
  <si>
    <r>
      <rPr>
        <b/>
        <sz val="14"/>
        <rFont val="宋体"/>
        <charset val="134"/>
      </rPr>
      <t>一、</t>
    </r>
    <r>
      <rPr>
        <b/>
        <sz val="14"/>
        <rFont val="Times New Roman"/>
        <charset val="134"/>
      </rPr>
      <t>2023</t>
    </r>
    <r>
      <rPr>
        <b/>
        <sz val="14"/>
        <rFont val="宋体"/>
        <charset val="134"/>
      </rPr>
      <t>年发行预计执行数</t>
    </r>
  </si>
  <si>
    <t>A=B+D</t>
  </si>
  <si>
    <r>
      <rPr>
        <sz val="14"/>
        <rFont val="宋体"/>
        <charset val="134"/>
      </rPr>
      <t>（一）一般债券</t>
    </r>
  </si>
  <si>
    <r>
      <rPr>
        <sz val="14"/>
        <rFont val="Times New Roman"/>
        <charset val="134"/>
      </rPr>
      <t xml:space="preserve">   </t>
    </r>
    <r>
      <rPr>
        <sz val="14"/>
        <rFont val="宋体"/>
        <charset val="134"/>
      </rPr>
      <t>其中：再融资债券</t>
    </r>
  </si>
  <si>
    <r>
      <rPr>
        <sz val="14"/>
        <rFont val="宋体"/>
        <charset val="134"/>
      </rPr>
      <t>（二）专项债券</t>
    </r>
  </si>
  <si>
    <t>D</t>
  </si>
  <si>
    <r>
      <rPr>
        <b/>
        <sz val="14"/>
        <rFont val="宋体"/>
        <charset val="134"/>
      </rPr>
      <t>二、</t>
    </r>
    <r>
      <rPr>
        <b/>
        <sz val="14"/>
        <rFont val="Times New Roman"/>
        <charset val="134"/>
      </rPr>
      <t>2023</t>
    </r>
    <r>
      <rPr>
        <b/>
        <sz val="14"/>
        <rFont val="宋体"/>
        <charset val="134"/>
      </rPr>
      <t>年还本预计执行数</t>
    </r>
  </si>
  <si>
    <t>F=G+H</t>
  </si>
  <si>
    <t>G</t>
  </si>
  <si>
    <t>H</t>
  </si>
  <si>
    <r>
      <rPr>
        <b/>
        <sz val="14"/>
        <rFont val="宋体"/>
        <charset val="134"/>
      </rPr>
      <t>三、</t>
    </r>
    <r>
      <rPr>
        <b/>
        <sz val="14"/>
        <rFont val="Times New Roman"/>
        <charset val="134"/>
      </rPr>
      <t>2023</t>
    </r>
    <r>
      <rPr>
        <b/>
        <sz val="14"/>
        <rFont val="宋体"/>
        <charset val="134"/>
      </rPr>
      <t>年付息预计执行数</t>
    </r>
  </si>
  <si>
    <t>I=J+K</t>
  </si>
  <si>
    <t>J</t>
  </si>
  <si>
    <t>K</t>
  </si>
  <si>
    <r>
      <rPr>
        <b/>
        <sz val="14"/>
        <rFont val="宋体"/>
        <charset val="134"/>
      </rPr>
      <t>四、</t>
    </r>
    <r>
      <rPr>
        <b/>
        <sz val="14"/>
        <rFont val="Times New Roman"/>
        <charset val="134"/>
      </rPr>
      <t>2024</t>
    </r>
    <r>
      <rPr>
        <b/>
        <sz val="14"/>
        <rFont val="宋体"/>
        <charset val="134"/>
      </rPr>
      <t>年还本预算数</t>
    </r>
  </si>
  <si>
    <t>L=M+O</t>
  </si>
  <si>
    <t>M</t>
  </si>
  <si>
    <r>
      <rPr>
        <sz val="14"/>
        <rFont val="Times New Roman"/>
        <charset val="134"/>
      </rPr>
      <t xml:space="preserve">   </t>
    </r>
    <r>
      <rPr>
        <sz val="14"/>
        <rFont val="宋体"/>
        <charset val="134"/>
      </rPr>
      <t>其中：再融资</t>
    </r>
  </si>
  <si>
    <r>
      <rPr>
        <sz val="14"/>
        <rFont val="Times New Roman"/>
        <charset val="134"/>
      </rPr>
      <t xml:space="preserve">      </t>
    </r>
    <r>
      <rPr>
        <sz val="14"/>
        <rFont val="宋体"/>
        <charset val="134"/>
      </rPr>
      <t>财政预算安排</t>
    </r>
    <r>
      <rPr>
        <sz val="14"/>
        <rFont val="Times New Roman"/>
        <charset val="134"/>
      </rPr>
      <t xml:space="preserve"> </t>
    </r>
  </si>
  <si>
    <t>N</t>
  </si>
  <si>
    <t>O</t>
  </si>
  <si>
    <r>
      <rPr>
        <sz val="14"/>
        <rFont val="Times New Roman"/>
        <charset val="134"/>
      </rPr>
      <t xml:space="preserve">      </t>
    </r>
    <r>
      <rPr>
        <sz val="14"/>
        <rFont val="宋体"/>
        <charset val="134"/>
      </rPr>
      <t>财政预算安排</t>
    </r>
  </si>
  <si>
    <t>P</t>
  </si>
  <si>
    <r>
      <rPr>
        <b/>
        <sz val="14"/>
        <rFont val="宋体"/>
        <charset val="134"/>
      </rPr>
      <t>五、</t>
    </r>
    <r>
      <rPr>
        <b/>
        <sz val="14"/>
        <rFont val="Times New Roman"/>
        <charset val="134"/>
      </rPr>
      <t>2024</t>
    </r>
    <r>
      <rPr>
        <b/>
        <sz val="14"/>
        <rFont val="宋体"/>
        <charset val="134"/>
      </rPr>
      <t>年付息预算数</t>
    </r>
  </si>
  <si>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</si>
  <si>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</si>
  <si>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</si>
  <si>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</si>
  <si>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5-9  安宁市2023年地方政府债务限额提前下达情况表</t>
  </si>
  <si>
    <t>本地区</t>
  </si>
  <si>
    <t>本级</t>
  </si>
  <si>
    <t>下级</t>
  </si>
  <si>
    <t>一、2023年地方政府债务限额</t>
  </si>
  <si>
    <t>其中： 一般债务限额</t>
  </si>
  <si>
    <t xml:space="preserve">       专项债务限额</t>
  </si>
  <si>
    <t>二、提前下达的2024年新增地方政府债务限额</t>
  </si>
  <si>
    <t>注：1.本表反映本地区及本级年初预算中列示提前下达的新增地方政府债务限额情况，由县级以上地方各级财政部门在本级人民代表大会批准预算后二十日内公开。
    2.截止目前，昆明市尚未下达安宁市2023年地方政府债务限额及提前下达的2024年新增地方政府债务限额，本表为“空”。</t>
  </si>
  <si>
    <t>序号</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</si>
  <si>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</si>
  <si>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</si>
  <si>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</si>
  <si>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</si>
  <si>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</si>
  <si>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2.2024年初，安宁市尚未申报发行新增地方政府债券，本表为“空”。</t>
  </si>
  <si>
    <t>6-1 2024年市级重大政策和重点项目绩效目标表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</si>
  <si>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</si>
  <si>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</si>
  <si>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</si>
  <si>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</si>
  <si>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</si>
  <si>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</si>
  <si>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</si>
  <si>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</si>
  <si>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</si>
  <si>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</si>
  <si>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安宁市人力资源和社会保障局</t>
  </si>
  <si>
    <t xml:space="preserve">  人力资源和社会保障专项经费</t>
  </si>
  <si>
    <t>2024年，根据《中华人民共和国预算法》和预算绩效管理相关规定，安宁市人社局将紧紧围绕安宁市委、市政府的安排部署和上级业务部门的要求，通过开展政策法规宣传、事业单位人员招聘、事业单位人事档案数字化整理、职业技能提升培训、社保基金安全评估、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</si>
  <si>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产出指标</t>
  </si>
  <si>
    <t>数量指标</t>
  </si>
  <si>
    <t>完成人事档案数字化整理归档</t>
  </si>
  <si>
    <t>&gt;</t>
  </si>
  <si>
    <t>6200</t>
  </si>
  <si>
    <t>卷</t>
  </si>
  <si>
    <t>定量指标</t>
  </si>
  <si>
    <t>按照GBT33870-2017干部人事档案数字化技术规范完成6200卷以上人事档案规范化整理归档。</t>
  </si>
  <si>
    <t>组织招聘、选调事业单位工作人员场次</t>
  </si>
  <si>
    <t>&gt;=</t>
  </si>
  <si>
    <t>1</t>
  </si>
  <si>
    <t>次</t>
  </si>
  <si>
    <t>按照昆明市文件要求及安宁市委、市政府要求开展事业单位人员招考、选调工作及场次。</t>
  </si>
  <si>
    <t>接入全民参保信息动态管理专网（村）社区数</t>
  </si>
  <si>
    <t>=</t>
  </si>
  <si>
    <t>100</t>
  </si>
  <si>
    <t>个</t>
  </si>
  <si>
    <t>安宁市辖区内包括各街道办事处、村社区接入全民参保信息动态管理专网个数。</t>
  </si>
  <si>
    <t>社保基金安全评估</t>
  </si>
  <si>
    <t>开展对人社局下属公共就业和人才服务中心、社保局、城乡居民社会养老保险局办理的社会保险基金安全进行评估的次数。</t>
  </si>
  <si>
    <t>仲裁调解案件数</t>
  </si>
  <si>
    <t>650</t>
  </si>
  <si>
    <t>件</t>
  </si>
  <si>
    <t>通过法律顾问团队专业人士及仲裁院工作人员进行调解案件数。</t>
  </si>
  <si>
    <t>完成职业技能培训监管班次</t>
  </si>
  <si>
    <t>70</t>
  </si>
  <si>
    <t>班次</t>
  </si>
  <si>
    <t>聘请第三方机构完成2024年培训监管的班次。</t>
  </si>
  <si>
    <t>奖励考核优秀人员</t>
  </si>
  <si>
    <t>680</t>
  </si>
  <si>
    <t>人</t>
  </si>
  <si>
    <t>获得全额拨款事业单位工作人员、机关工勤人员年度考核优秀等次奖励人员的数量。</t>
  </si>
  <si>
    <t>记功全额事业人员</t>
  </si>
  <si>
    <t>90</t>
  </si>
  <si>
    <t>获得全额拨款事业单位工作人员、机关工勤人员记功奖励人员的数量。</t>
  </si>
  <si>
    <t>完成农民工工资保证金账务核算</t>
  </si>
  <si>
    <t>年</t>
  </si>
  <si>
    <t>完成2023年农民工工资保证金账务核算。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</si>
  <si>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</si>
  <si>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</si>
  <si>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</si>
  <si>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</si>
  <si>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</si>
  <si>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</si>
  <si>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</si>
  <si>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</si>
  <si>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</si>
  <si>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</si>
  <si>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</si>
  <si>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</si>
  <si>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t>
  </si>
  <si>
    <t>聘请的专业律师团队对交办的劳动人事争议化解率不低于60%，确保我市劳动人事争议平稳化解。</t>
  </si>
  <si>
    <t>劳动人事争议案件送达次数</t>
  </si>
  <si>
    <t>270</t>
  </si>
  <si>
    <t>通过邮寄送达、电子送达等方式完成各类劳动人事争议案件送达约270次，最终以实际送达次数为准。</t>
  </si>
  <si>
    <t>维修改造办公室、会议室数量</t>
  </si>
  <si>
    <t>8</t>
  </si>
  <si>
    <t>间</t>
  </si>
  <si>
    <t>按合同协议完成人社局8间办公室的维修改造。</t>
  </si>
  <si>
    <t>营运微信公众号个数</t>
  </si>
  <si>
    <t>委托第三方公司维护安宁市人力资源和社会保障局微信公众号，信息宣传等。</t>
  </si>
  <si>
    <t>质量指标</t>
  </si>
  <si>
    <t>按人事档案达标标准整理入库人事档案材料</t>
  </si>
  <si>
    <t>按照GBT33870-2017干部人事档案数字化技术规范进行人事档案达标整理入库。</t>
  </si>
  <si>
    <t>人社专网运转流畅率</t>
  </si>
  <si>
    <t>接入的人社系统网络运转流畅率达90%以上。</t>
  </si>
  <si>
    <t>信息数据安全</t>
  </si>
  <si>
    <t>社保系统内数据安全率达100%。</t>
  </si>
  <si>
    <t>职业技能培训人员合格率</t>
  </si>
  <si>
    <t>98</t>
  </si>
  <si>
    <t>取得职业技能培训合格证书的人数除以参加职业技能培训的人数的百分比。</t>
  </si>
  <si>
    <t>时效指标</t>
  </si>
  <si>
    <t>组织招考事业单位人员时限</t>
  </si>
  <si>
    <t>&lt;</t>
  </si>
  <si>
    <t>2024年12月31日</t>
  </si>
  <si>
    <t>年-月-日</t>
  </si>
  <si>
    <t>当年完成事业单位人员招考、选调工作的时间。</t>
  </si>
  <si>
    <t>效益指标</t>
  </si>
  <si>
    <t>社会效益指标</t>
  </si>
  <si>
    <t>利用电子档案查询人事档案提速</t>
  </si>
  <si>
    <t>充分利用人事档案数字化建设成果，查询个人人事档案提速90%以上。</t>
  </si>
  <si>
    <t>社会和谐稳定</t>
  </si>
  <si>
    <t>维护社会稳定，保障用人单位和劳动者的合法权益</t>
  </si>
  <si>
    <t>是/否</t>
  </si>
  <si>
    <t>定性指标</t>
  </si>
  <si>
    <t>在一个工作年度内，通过工伤认定、劳动保障监察执法、劳动人事争议仲裁、基金安全检查、评估等多种方式，保障用人单位和劳动者的合法权益，确保社保基金安全运行，维护社会和谐稳定。</t>
  </si>
  <si>
    <t>满意度指标</t>
  </si>
  <si>
    <t>服务对象满意度指标</t>
  </si>
  <si>
    <t>利用档案人员满意度</t>
  </si>
  <si>
    <t>利用档案人员满意度。</t>
  </si>
  <si>
    <t>讨酬人员满意度</t>
  </si>
  <si>
    <t>讨要工资劳动者满意度。</t>
  </si>
  <si>
    <t>参加职业技能培训人员满意度</t>
  </si>
  <si>
    <t>参加职业技能培训人员满意度。</t>
  </si>
  <si>
    <t>安宁市社会保险局</t>
  </si>
  <si>
    <t xml:space="preserve">  社会保险经办工作专项经费</t>
  </si>
  <si>
    <t>根据人社部相关要求，提升部门服务水平，高效、便捷的为人民群众提高社保服务，做好社保系统的接入和维护，确保安宁市社会保险局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</si>
  <si>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安宁市社保系统参保人员数</t>
  </si>
  <si>
    <t>8.98</t>
  </si>
  <si>
    <t>万人(户)</t>
  </si>
  <si>
    <t>2024年系统在保人员数</t>
  </si>
  <si>
    <t>安宁市社保局参保企事业单位数</t>
  </si>
  <si>
    <t>3039</t>
  </si>
  <si>
    <t>户</t>
  </si>
  <si>
    <t>2024年系统在保企事业单位数</t>
  </si>
  <si>
    <t>养老保险、职业年金跨地区转移接续数量</t>
  </si>
  <si>
    <t>400</t>
  </si>
  <si>
    <t>2024年养保职业年金跨区域转移转移接续数</t>
  </si>
  <si>
    <t>退休人员领取养老保险覆盖率</t>
  </si>
  <si>
    <t>2024年退休人员100%领取养老保险待遇</t>
  </si>
  <si>
    <t>符合政策领取工伤待遇人员覆盖率</t>
  </si>
  <si>
    <t>2024年参保且发生工伤人员100%领取保险待遇</t>
  </si>
  <si>
    <t>社会化管理发放人员资格认证人次</t>
  </si>
  <si>
    <t>15063</t>
  </si>
  <si>
    <t>人次</t>
  </si>
  <si>
    <t>2024年领取社保待遇人员资认证次数</t>
  </si>
  <si>
    <t>社保政策宣传活动次数</t>
  </si>
  <si>
    <t>24</t>
  </si>
  <si>
    <t>次/年</t>
  </si>
  <si>
    <t>2024年社保局举办社保政策宣传活动次数</t>
  </si>
  <si>
    <t>社保诉讼次数</t>
  </si>
  <si>
    <t>&lt;=</t>
  </si>
  <si>
    <t>4</t>
  </si>
  <si>
    <t>2024年社保局发生诉讼次数</t>
  </si>
  <si>
    <t>社保信息管理系统提取数据次数</t>
  </si>
  <si>
    <t>12</t>
  </si>
  <si>
    <t>2024年信息系统提取数据次数</t>
  </si>
  <si>
    <t>养老保险、工伤保险参保人员增减变更完成率</t>
  </si>
  <si>
    <t>养老保险、工伤保险参保人员增减变更完即时办理完成</t>
  </si>
  <si>
    <t>养老保险转移接续完成率</t>
  </si>
  <si>
    <t>养老保险转移接续按规定办理完毕</t>
  </si>
  <si>
    <t>符合领取待遇资格的退休人员养老金发放完成率</t>
  </si>
  <si>
    <t>符合领取待遇资格人员100%放养老保险待遇</t>
  </si>
  <si>
    <t>工伤保险待遇发放完成率</t>
  </si>
  <si>
    <t>社保宣传稿件发布及时率</t>
  </si>
  <si>
    <t>5</t>
  </si>
  <si>
    <t>举办社会活动后5天内发布活动情况的宣传稿件</t>
  </si>
  <si>
    <t>信息系统运转流畅率</t>
  </si>
  <si>
    <t>反映接入昆明市人社专网系统运转流畅性，基本不存在掉线断网状况</t>
  </si>
  <si>
    <t>养老保险跨省转移接续时间</t>
  </si>
  <si>
    <t>15</t>
  </si>
  <si>
    <t>天（工作日）</t>
  </si>
  <si>
    <t>跨省转移手续在15个工作日办理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</si>
  <si>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</si>
  <si>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</si>
  <si>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</si>
  <si>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</si>
  <si>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</si>
  <si>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</si>
  <si>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</si>
  <si>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</si>
  <si>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社会化管理信息系统及时维护</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</si>
  <si>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</si>
  <si>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</si>
  <si>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</si>
  <si>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</si>
  <si>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辖区群众对社保工作的满意度</t>
  </si>
  <si>
    <t>辖区群众对社保工作的满意度在90%以上</t>
  </si>
  <si>
    <t>安宁市医疗保障局</t>
  </si>
  <si>
    <t xml:space="preserve">  城乡医疗救助与兜底保障补助资金</t>
  </si>
  <si>
    <t>为加强社会救助，保障公民基本生活，促进社会公平，维护社会和谐稳定，贯彻落实省市有关医疗救助制度，不断提高医疗救助管理服务水平，最大限度减轻困难群众医疗支出负担，做好民生兜底保障工作，切实解决包括城乡低保对象在内的困难群体看病就医困难的问题：2024年度，我市提供住院救助服务的定点医疗机构数共17家，符合救助条件的对象按规定纳入救助范围4938人，2024年度确保完成纳入救助的待遇保障人员城乡医疗救助资助参保及费用报销工作。</t>
  </si>
  <si>
    <t>医疗救助对象人次规模</t>
  </si>
  <si>
    <t>符合救助条件的对象按规定纳入救助范围</t>
  </si>
  <si>
    <t>次（件）</t>
  </si>
  <si>
    <t>本年度医疗救助(包括资助参保和直接救助)的人次数</t>
  </si>
  <si>
    <t>我市提供住院救助服务的定点医疗机构数</t>
  </si>
  <si>
    <t>17</t>
  </si>
  <si>
    <t>家</t>
  </si>
  <si>
    <t>目前我市提供住院救助的定点医疗机构数是17家</t>
  </si>
  <si>
    <t>医疗救助待遇保障人数</t>
  </si>
  <si>
    <t>4839</t>
  </si>
  <si>
    <t>救助金发放完成率</t>
  </si>
  <si>
    <t>救助金实际发放情况</t>
  </si>
  <si>
    <t>困难群众看病就医方便程度</t>
  </si>
  <si>
    <t>明显提高</t>
  </si>
  <si>
    <t>实现安宁市内“一站式”结算全覆盖，明显提升了困难群众看病就医方便程度。</t>
  </si>
  <si>
    <t>医疗救助待遇拨付及时率</t>
  </si>
  <si>
    <t>一站式救助和零星救助资金拨付时限</t>
  </si>
  <si>
    <t>一站式医疗救助按季度拨付医院，零星救助按月结算拨付</t>
  </si>
  <si>
    <t>成本指标</t>
  </si>
  <si>
    <t>经济成本指标</t>
  </si>
  <si>
    <t>439.47</t>
  </si>
  <si>
    <t>万元</t>
  </si>
  <si>
    <t>三保测算中需上划昆明市财政基金专户的资助参保及费用报销金额</t>
  </si>
  <si>
    <t>解决城乡低保对象在内的困难群体看病就医困难的问题</t>
  </si>
  <si>
    <t>明显改善</t>
  </si>
  <si>
    <t>救助对象参保缴费的压力和政策范围内个人费用负担明显减轻</t>
  </si>
  <si>
    <t>医疗救助对象覆盖范围</t>
  </si>
  <si>
    <t>稳步拓展</t>
  </si>
  <si>
    <t>在符合国家规定的基础上,适度扩大覆盖范围</t>
  </si>
  <si>
    <t>可持续影响指标</t>
  </si>
  <si>
    <t>对健全社会救助体系的影响</t>
  </si>
  <si>
    <t>成效明显</t>
  </si>
  <si>
    <t>医疗救助作为社会救助体系中的一个制度，保障了困难人口享有基本医保的权力，并有效减轻贫困患者的医疗费用负担</t>
  </si>
  <si>
    <t>受救助对象满意度</t>
  </si>
  <si>
    <t>参保对象对政策、医保经办和服务的满意度</t>
  </si>
  <si>
    <t>“互联网+医保”信息化建设经费</t>
  </si>
  <si>
    <t>进一步完善医疗保障事业信息化建设，推进医保支付方式改革，提升综合监管、经办服务、宣传引导等各项职能。持续优化营商环境，实现部分医保业务“网上办”、“掌上办”“马上办”。按时完成2024年的“互联网+医保”各项工作任务：微信公众号发布信息数量保持在至少25条/月，医保信息系统正常运行率达到90%以上，医疗保险信息系统访问保持量达到95%以上。</t>
  </si>
  <si>
    <t>本单位医疗保险信息系统光纤专线网络线路</t>
  </si>
  <si>
    <t>条</t>
  </si>
  <si>
    <t>”安宁医保“ 微信公众平台数量</t>
  </si>
  <si>
    <t>”安宁医保“ 微信公众平台的数量</t>
  </si>
  <si>
    <t>微信公众号发布信息的数量</t>
  </si>
  <si>
    <t>25</t>
  </si>
  <si>
    <t>条/月</t>
  </si>
  <si>
    <t>”安宁医保“ 微信公众号每月发布政策文件及解读相关信息的数量</t>
  </si>
  <si>
    <t>医保信息系统正常运行率</t>
  </si>
  <si>
    <t>确保服务期内网络、云服务器使用稳定，前端显示及后台业务功能使用正常</t>
  </si>
  <si>
    <t>医保信息发布的准确率</t>
  </si>
  <si>
    <t>95</t>
  </si>
  <si>
    <t>确保微信平台的准确性，为参保人提供正确及时的宣传信息，服务期内对微信平台的信息材料及时发布，无错字、错句等文本问题</t>
  </si>
  <si>
    <t>医疗保险信息系统光纤专线网络线路通畅率</t>
  </si>
  <si>
    <t>及时高效便捷的为参保人及参保单位提供服务</t>
  </si>
  <si>
    <t>7</t>
  </si>
  <si>
    <t>项目的资金预算成本</t>
  </si>
  <si>
    <t>医疗保险信息系统访问量</t>
  </si>
  <si>
    <t>医保信息化建设的便民效应</t>
  </si>
  <si>
    <t>信息智能化使老百姓看病就医进一步便捷</t>
  </si>
  <si>
    <t>推进医保业务“网上办、指尖办、码上办、马上办”全面提速带来的便民效应</t>
  </si>
  <si>
    <t>医疗保险信息系统访问保持量</t>
  </si>
  <si>
    <t>使用人员满意度</t>
  </si>
  <si>
    <t>及时高效便捷的为参保人及参保单位提供业务办理、信息宣传等服务</t>
  </si>
  <si>
    <t>安宁市卫生健康局</t>
  </si>
  <si>
    <t xml:space="preserve"> 基本公共卫生服务项目本级配套补助资金</t>
  </si>
  <si>
    <t>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</si>
  <si>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</si>
  <si>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</si>
  <si>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</si>
  <si>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</si>
  <si>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</si>
  <si>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</si>
  <si>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</si>
  <si>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</si>
  <si>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</si>
  <si>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</si>
  <si>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</si>
  <si>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</si>
  <si>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</si>
  <si>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</si>
  <si>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逐步提高</t>
  </si>
  <si>
    <t>基本公共卫生服务逐步均等化的机制基本完善，工作人员稳定。</t>
  </si>
  <si>
    <t>社会公众满意度</t>
  </si>
  <si>
    <t>享受服务居民满意率 90以上</t>
  </si>
  <si>
    <t xml:space="preserve">  严重精神障碍患者监护人以奖代补专项经费</t>
  </si>
  <si>
    <t>1.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
2.资金分类：“以奖代补”资金，标准为每人（户）每年人民币2400元。
3. 目的：通过在全市开展“以奖代补”工作，真正落实监护人监护责任，进一步提升我市严重精神障碍患者服务管理水平，提高救治救助工作社会协同能力。4.效果：确保不因疏于对严重精神障碍患者救治管理而发生危害社会案（事）件发生。   4.任务数240人，补助标准2400元/人，昆明市：安宁市承担比例2:8</t>
  </si>
  <si>
    <t>签署监护人监护责任书人数</t>
  </si>
  <si>
    <t>240</t>
  </si>
  <si>
    <t>覆盖辖区九个街道约240人</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</si>
  <si>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</si>
  <si>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</si>
  <si>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</si>
  <si>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</si>
  <si>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</si>
  <si>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</si>
  <si>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</si>
  <si>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</si>
  <si>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</si>
  <si>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2021年当年</t>
  </si>
  <si>
    <t>当年完成</t>
  </si>
  <si>
    <t>经济效益指标</t>
  </si>
  <si>
    <t>减少社会严重精神障碍患者肇事肇祸事件带来的经济损失</t>
  </si>
  <si>
    <t>有所减少</t>
  </si>
  <si>
    <t>因监护疏忽导致的危害社会案（事）件减少</t>
  </si>
  <si>
    <t>严重精神障碍患者监护人满意度</t>
  </si>
  <si>
    <t>80</t>
  </si>
  <si>
    <t>严重精神障碍患者监护人满意度80%以上</t>
  </si>
  <si>
    <t xml:space="preserve">  建档立卡贫困人口家庭医生签约补助资金</t>
  </si>
  <si>
    <t>建档立卡贫困人口家庭医生签约服务个人需缴纳的12元,由省、市财政和县财政对已脱贫建档立卡贫困人口按照省级承担40%昆明市承担12%、安宁市承担48%比例承担。按照安宁市家庭医生签约实施方案，对建档立卡贫困人口提供家庭医生服务，努力让建档立卡贫困人口看得起病、方便看病、看得好病、尽量少生病,有效防止因病致贫、因病返贫。</t>
  </si>
  <si>
    <t>安宁市建档立卡贫困人口</t>
  </si>
  <si>
    <t>1687</t>
  </si>
  <si>
    <t>安宁市建档立卡贫困人口1687人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</si>
  <si>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</si>
  <si>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</si>
  <si>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</si>
  <si>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</si>
  <si>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</si>
  <si>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艾滋病防治经费</t>
  </si>
  <si>
    <t>根据安宁市第四轮防治艾滋病人民战争实施方案要求，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</si>
  <si>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安宁市人口数</t>
  </si>
  <si>
    <t>48.6</t>
  </si>
  <si>
    <t>万人</t>
  </si>
  <si>
    <t>安宁市人口数 48.38万人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</si>
  <si>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</si>
  <si>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</si>
  <si>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</si>
  <si>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</si>
  <si>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</si>
  <si>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</si>
  <si>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</si>
  <si>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</si>
  <si>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</si>
  <si>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</si>
  <si>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</si>
  <si>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</si>
  <si>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服务对象满意度</t>
  </si>
  <si>
    <t>服务对象满意度达80%以上</t>
  </si>
  <si>
    <t>三年高质量行动经费</t>
  </si>
  <si>
    <t>安宁市卫生健康事业高质量发展三年行动计划（2023—2025年）（送审稿）（报常委会），到2025年，县（市）、乡、村三级医疗卫生机构服务能力和水平明显提升，疾病干预更加精准、救治更加高效，基层公共服务保障能力增强，基本医疗卫生和妇幼健康服务更加优质均衡，医学科技水平和创新能力不断提升，卫生健康事业取得新突破，实现三年上台阶。</t>
  </si>
  <si>
    <t>市一院综合科研教学和学科建设能力提升</t>
  </si>
  <si>
    <t>2500</t>
  </si>
  <si>
    <t>市政府与昆明理工大学签订《关于合作建设昆明理工大学附属安宁市第一人民医院的协议书》，建设科研实验室、介入手术室、放疗科、核医学科等。</t>
  </si>
  <si>
    <t>百县工程</t>
  </si>
  <si>
    <t>二十大中心建设</t>
  </si>
  <si>
    <t>中医医院三级医院创建</t>
  </si>
  <si>
    <t>200</t>
  </si>
  <si>
    <t>重点学科建设、设备购置</t>
  </si>
  <si>
    <t>疾控中心检测能力提升</t>
  </si>
  <si>
    <t>300</t>
  </si>
  <si>
    <t>购置实验室检测设备：气相色谱仪30万；顶空自动进样器25万；氢气发生器5万；实验室信息管理系统25万；样品前处理工作站50万；高锰酸盐分析仪25万；液相色谱荧光检测器20万；实验室废水处理系统30万；全自动碘分析仪20万；液相色谱-质谱联用220万；ICP-MS  150万。</t>
  </si>
  <si>
    <t>妇幼保健院能力提升</t>
  </si>
  <si>
    <t>1.设备购置500万元（按照《国家卫生计生委办公厅关于印发各级妇幼保健服务机构业务部门设置指南的通知》（国卫办妇幼发【2015】59号）；                                     2.信息化建设150万元（按照《国家卫生计生委关于妇幼健康服务机构标准化建设与规范化管理的指导意见》（国卫妇幼〔2015〕54号））</t>
  </si>
  <si>
    <t>卫生院能力提升</t>
  </si>
  <si>
    <t>卫生院（社区卫生服务中心）设备更新、信息化建设等。8个村卫生院（社区卫生服务中心）每个50万/年。</t>
  </si>
  <si>
    <t>村卫生室达标创建</t>
  </si>
  <si>
    <t>AED 30台，75万；超声波治疗仪30台 75万；微波治疗仪30台，22.8万</t>
  </si>
  <si>
    <t>补助资金到位率</t>
  </si>
  <si>
    <t>安宁市卫生健康事业高质量发展三年行动计划（2023—2025年）</t>
  </si>
  <si>
    <t>医学科技水平和创新能力不断提升</t>
  </si>
  <si>
    <t>有所提高</t>
  </si>
  <si>
    <t>满意</t>
  </si>
  <si>
    <t xml:space="preserve">  计划生育项目专项资金</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</si>
  <si>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t>
  </si>
  <si>
    <t>农村部分计划生育奖励扶助的人数</t>
  </si>
  <si>
    <t>7500</t>
  </si>
  <si>
    <t>农村部分计划生育奖励扶助的人数 3646人以上</t>
  </si>
  <si>
    <t>农业人口计划生育特别扶助的人数</t>
  </si>
  <si>
    <t>800</t>
  </si>
  <si>
    <t>农业人口计划生育特别扶助的人数 547人以上</t>
  </si>
  <si>
    <t>农业人口失独家庭一次性抚慰人数</t>
  </si>
  <si>
    <t>30</t>
  </si>
  <si>
    <t>农业人口失独家庭一次性抚慰人数 16户以上</t>
  </si>
  <si>
    <t>农业人口和特殊家庭独生子女教育奖学人数</t>
  </si>
  <si>
    <t>2000人，小学生394人、初中生479人、考取高中180等</t>
  </si>
  <si>
    <t>农业人口和特殊家庭独生子女教育奖学人数 ：小学生394人、初中生479人、考取高中180人、考取大专91人、考取本科106人</t>
  </si>
  <si>
    <t>农业人口和特殊家庭独生子女教育奖学补助标准</t>
  </si>
  <si>
    <t>小学生160元/人/年、初中生260元/人/年、考取高中一次性1000元/</t>
  </si>
  <si>
    <t>元/人/年</t>
  </si>
  <si>
    <t>农业人口和特殊家庭独生子女教育奖学补助标准：小学生160元/人/年、初中生260元/人/年、考取高中一次性1000元/人、考取大专一次性1200元/人、考取本科一次</t>
  </si>
  <si>
    <t>昆明市关于落实昆发2009年14号文件独生子女死亡、伤残家庭数量</t>
  </si>
  <si>
    <t>650人</t>
  </si>
  <si>
    <t>昆明市关于落实昆发2009年14号文件独生子女死亡、伤残家庭数量 547人以上</t>
  </si>
  <si>
    <t>昆明市关于落实昆发2009年14号文件独生子女死亡、伤残家庭补助标准</t>
  </si>
  <si>
    <t>2400元/人/年；安宁市新增提高标准约2400元/人/年,安宁市新增提</t>
  </si>
  <si>
    <t>昆明市关于落实昆发2009年14号文件独生子女死亡、伤残家庭补助标准 ：2400元/人/年；安宁市新增提高标准约2400元/人/年,安宁市新增提高标准约2400元/人/年</t>
  </si>
  <si>
    <t>昆明市关于落实昆发2009年14号文件独生子女低保家庭享受政策数量</t>
  </si>
  <si>
    <t>昆明市关于落实昆发2009年14号文件独生子女低保家庭享受政策数量707人以上</t>
  </si>
  <si>
    <t>昆明市关于落实昆发2009年14号文件独生子女低保家庭补助标准</t>
  </si>
  <si>
    <t>元/人*月</t>
  </si>
  <si>
    <t>昆明市关于落实昆发2009年14号文件独生子女低保家庭补助标准 100元/人/月</t>
  </si>
  <si>
    <t>农业人口独生子女家庭和特殊家庭城乡居民基本医疗保险个人参保补助数量</t>
  </si>
  <si>
    <t>26000</t>
  </si>
  <si>
    <t>农业人口独生子女家庭和特殊家庭城乡居民基本医疗保险个人参保补助数量约2.7万人</t>
  </si>
  <si>
    <t>农业人口独生子女家庭和特殊家庭城乡居民基本医疗保险个人参保补助标准</t>
  </si>
  <si>
    <t>280</t>
  </si>
  <si>
    <t>农业人口独生子女家庭和特殊家庭城乡居民基本医疗保险个人参保补助标准 280元/人</t>
  </si>
  <si>
    <t>各级资金到位率</t>
  </si>
  <si>
    <t>各级资金到位率 100%</t>
  </si>
  <si>
    <t>符合政策的资金兑现率</t>
  </si>
  <si>
    <t>符合政策的资金兑现率 100%</t>
  </si>
  <si>
    <t>落实政策、促进社会和谐</t>
  </si>
  <si>
    <t>严格执政策，为独生子女家庭做好服务，按时兑现资金，稳定人口环境，减少社会矛盾，促进社会和谐。</t>
  </si>
  <si>
    <t>安宁人民群众满意度</t>
  </si>
  <si>
    <t>严格执政策，为独生子女家庭做好服务</t>
  </si>
  <si>
    <t>安宁市疾病预防控制中心</t>
  </si>
  <si>
    <t>安宁市突发公共卫生事件卫生应急能力提升项目补助资金</t>
  </si>
  <si>
    <t>2020年我中心制定了《实施核心能力提升工程项目工作方案》，以提升实验室核酸检测能力和常见毒物、化学污染物等职业健康影响因素的监测能力，2021年完成了《安宁市疾病预防控制中心实验室检测设备采购项目》、《安宁市疾病预防控制中心理化实验室检测设备采购项目》两个项目仪器设备的公开招标采购，2024年完成实验室检测设备采购项目款及理化实验室检测设备采购项目质保金的支付。</t>
  </si>
  <si>
    <t>理化实验室采购设备数量</t>
  </si>
  <si>
    <t>23</t>
  </si>
  <si>
    <t>台/套</t>
  </si>
  <si>
    <t>理化实验室采购设备数为23台</t>
  </si>
  <si>
    <t>实验室检测设备采购项目设备数量</t>
  </si>
  <si>
    <t>39</t>
  </si>
  <si>
    <t>台（件、辆、套）</t>
  </si>
  <si>
    <t>实验室检测设备采购项目设备数量为39台（辆）</t>
  </si>
  <si>
    <t>新项目开展数</t>
  </si>
  <si>
    <t>项</t>
  </si>
  <si>
    <t>采购设备后实验室新项目开展数量</t>
  </si>
  <si>
    <t>检验结果的准确度和检验过程的规范性</t>
  </si>
  <si>
    <t>提升</t>
  </si>
  <si>
    <t>通过设备投入提升检验结果的准确性和检验过程的规范性</t>
  </si>
  <si>
    <t>生态效益指标</t>
  </si>
  <si>
    <t>传统方法化学性试剂的用量</t>
  </si>
  <si>
    <t>显著减少</t>
  </si>
  <si>
    <t>使用微波消解仪进行样品前处理，所用到的酸是湿消解法的10%-20%</t>
  </si>
  <si>
    <t>检验人员工作效率满意度</t>
  </si>
  <si>
    <t>提升检验工作效率，减少传统方法给检测人员带来的化学危害</t>
  </si>
  <si>
    <t>国家慢性病综合防控示范区建设专项经费</t>
  </si>
  <si>
    <t>一、完成4次街道健康教育业务指导；二、完成100人专业培训2次；三、室内LED全年12月播放；四、“万步有约”健走大赛活动；五、完成健康支持性环境宣传车贴维护更换2次，全市健康教育宣传阵地车贴更换6次；六、印制健康宣传折页5万份，制作宣传实物4千份；七、制作控烟标识牌2千张；八、常态化开展癌症早诊早治项目工作，层层落实筛查宣传动员工作，开展专业技术培训，提高项目医院规范开展筛查及早诊早治能力，有高危因素人群者及时转介至项目医院进行肠镜检查，完成上级下达各项指标；九、加大辖区慢性病高危人群筛查力度，完成筛查指标任务的同时切实开展随访干预工作及健康教育指导，为居民树立慢性病防控意识，减缓其发展成为慢性病患者病程，提高生命质量，减轻政府对慢性病患者治疗支出。十、加大全市适龄儿童口腔疾病综合干预项目工作，在上级任务指标基础上扩大辖区适龄儿童覆盖范围，逐步由只在市区范围开展的模式，向周边各街道适龄儿童延伸。十一、加大辖区人群覆盖范围，督促项目机构及时在年度内完成对应项目指标工作，并完成资料收集及系统上报工作，加强辖区慢性病患者自我健康管理工作。</t>
  </si>
  <si>
    <t>儿童口腔综合干预项目工作（窝沟封闭）</t>
  </si>
  <si>
    <t>1500</t>
  </si>
  <si>
    <t>棵</t>
  </si>
  <si>
    <t>动员引导适龄儿童家长自觉接受口腔健康检查，参加窝沟封闭。</t>
  </si>
  <si>
    <t>慢性病危险因素调查</t>
  </si>
  <si>
    <t>1540</t>
  </si>
  <si>
    <t>动员引导被调查人群接受问卷调查、生物样本检测等；完成后期资料收集整理等。</t>
  </si>
  <si>
    <t>癌症早诊早治项目工作（结直肠癌早诊早治）</t>
  </si>
  <si>
    <t>1000</t>
  </si>
  <si>
    <t>按筛查方案开展结直肠癌筛查，将筛查出高危人员及病人开展干预及转介治疗</t>
  </si>
  <si>
    <t>癌症早诊早治项目工作（上消化道癌症机会性筛查）</t>
  </si>
  <si>
    <t>2000</t>
  </si>
  <si>
    <t>按筛查方案开展上消化道癌筛查，将筛查出高危人员及病人开展干预及转介治疗。</t>
  </si>
  <si>
    <t>中央补助地方儿童口腔综合干预项目工作（局部用氟）</t>
  </si>
  <si>
    <t>学龄前儿童局部用氟</t>
  </si>
  <si>
    <t>全市开展慢性病患者小组活动组数</t>
  </si>
  <si>
    <t>覆盖全市50%以上社区村居委会</t>
  </si>
  <si>
    <t>次/团组</t>
  </si>
  <si>
    <t>开展自我管理小组活动情况</t>
  </si>
  <si>
    <t>辖区开展慢性病高危人群发现与干预项目工作</t>
  </si>
  <si>
    <t>17000</t>
  </si>
  <si>
    <t>开展慢性病高危人群发现与干预项目工作</t>
  </si>
  <si>
    <t>业务指导</t>
  </si>
  <si>
    <t>28</t>
  </si>
  <si>
    <t>开展112个单位健康教育工作督导7个乡镇4次业务指导2名工作人员</t>
  </si>
  <si>
    <t>业务培训</t>
  </si>
  <si>
    <t>全市100名健教专干开展2次培训</t>
  </si>
  <si>
    <t>健康支持性环境</t>
  </si>
  <si>
    <t>500</t>
  </si>
  <si>
    <t>平方米</t>
  </si>
  <si>
    <t>3个健康主题公园2个健康步道1个知识长廊年度更换2次</t>
  </si>
  <si>
    <t>健康教育宣传阵地</t>
  </si>
  <si>
    <t>张</t>
  </si>
  <si>
    <t>全市健康教育宣传阵地车贴更换6次</t>
  </si>
  <si>
    <t>自助健康检测点</t>
  </si>
  <si>
    <t>健康细胞自助健康检测点标识牌更新维护1次</t>
  </si>
  <si>
    <t>“万步有约”健走大赛活动</t>
  </si>
  <si>
    <t>按照“万步有约”活动实施方案</t>
  </si>
  <si>
    <t>宣传折页</t>
  </si>
  <si>
    <t>50000</t>
  </si>
  <si>
    <t>印制5万份健康宣传折页</t>
  </si>
  <si>
    <t>宣传实物</t>
  </si>
  <si>
    <t>4000</t>
  </si>
  <si>
    <t>份</t>
  </si>
  <si>
    <t>制作4000份宣传实物</t>
  </si>
  <si>
    <t>控烟标识牌</t>
  </si>
  <si>
    <t>印制2000张控烟标识牌</t>
  </si>
  <si>
    <t>大型宣传活动</t>
  </si>
  <si>
    <t>肿瘤、高血压、“三减三健”宣传等4次大型宣传活动</t>
  </si>
  <si>
    <t>居民健康水平提高</t>
  </si>
  <si>
    <t>中长期</t>
  </si>
  <si>
    <t>经常参加体育锻炼人口比例</t>
  </si>
  <si>
    <t>通过运动小程序，有效激励大众积极参加体育运动，提高居民经常参加体育锻炼的比例。（以文体局提供数据为准）。</t>
  </si>
  <si>
    <t>采用问卷形式开展满意度调查</t>
  </si>
  <si>
    <t>安宁市残疾人联合会</t>
  </si>
  <si>
    <t>扶残助残及残疾人事业发展专项资金</t>
  </si>
  <si>
    <t>1.做好2024年度“全国残疾人基本服务状况和需求数据动态更新工作“，对全市7500名持证残疾人进行入户调查，准确掌握全市持证残疾人基本信息、住房、教育、就业、社会保障、基本医疗与康复、无障碍、文化体育等方面的基本状况和服务需求情况；
2.计划开展不少于3次宣传活动，主要在“爱耳日”“助残日”“残疾预防日“等重要节日，不断提高残疾预防意识，加大对市委、市政府对惠残助残政策的宣传力度，不断在全社会营造关心、关爱、理解、帮助残疾人的友好氛围，进一步激励残疾人自尊、自强、自信的意识，勇敢走出家门，积极融入社会，共同参与经济社会的发展；
3.确保继续做好第三代残疾人智能化残疾人证网上办、残疾人爱心卡办理及残疾人网络信息化建设等其他残疾人事业工作有序推进；
4.扶持金方街道小罗白社区精神障碍患者社区康复项目，改善和提高精神障碍患者生活自理能力、社会适应能力和就业能力，促进精神障碍患者能更好融入家庭和社会。</t>
  </si>
  <si>
    <t>开展宣传活动次数</t>
  </si>
  <si>
    <t>3</t>
  </si>
  <si>
    <t>反映开展宣传活动的次数。</t>
  </si>
  <si>
    <t>办证人数</t>
  </si>
  <si>
    <t>反映残疾人爱心公交卡办卡人数。</t>
  </si>
  <si>
    <t>精神障碍社区扶持数量</t>
  </si>
  <si>
    <t>反映扶持精神障碍社区建设的数量。</t>
  </si>
  <si>
    <t>证卡办理率</t>
  </si>
  <si>
    <t>反映符合条件有需求办理残疾爱心公交卡及残疾人智能证的办理比例。</t>
  </si>
  <si>
    <t>动态更新信息采集覆盖率</t>
  </si>
  <si>
    <t>反映动态更新信息采集的覆盖比例。</t>
  </si>
  <si>
    <t>广大残疾人了解相关惠残助残政策覆盖面</t>
  </si>
  <si>
    <t>进一步扩大</t>
  </si>
  <si>
    <t>反映广大残疾人了解相关惠残助残政策覆盖面的扩大程度。</t>
  </si>
  <si>
    <t>接受服务的残疾人及家庭满意度</t>
  </si>
  <si>
    <t>反映接受服务的残疾人及家庭满意度。</t>
  </si>
  <si>
    <t xml:space="preserve">  残疾人社会保障救助经费</t>
  </si>
  <si>
    <t>1.对残疾人因病因事造成的临时性困难及困难残疾群众节日走访慰问等，计划补助不少于800人次，切实帮助残疾人解决困难和问题，促进社会和谐；
2.为符合条件的持证残疾人购买医疗保险、最低档养老保险及购买意外伤害险及定期寿险，确保应保尽保，参保率达到100%；
3.对符合条件的无业重度残疾人提供居家托养扶助及上门服务，确保居家托养扶助率达100%，切实减轻残疾人家庭经济负担，改善残疾人生活状况，提高残疾人生活质量。</t>
  </si>
  <si>
    <t>获得救助人次</t>
  </si>
  <si>
    <t>反映临时救助及节日慰问补助的总人次。</t>
  </si>
  <si>
    <t>残疾人参加社保的参保率</t>
  </si>
  <si>
    <t>反映残疾人参加医保、养保及意外伤害险定期寿险的参保比例。</t>
  </si>
  <si>
    <t>无业重度居家托养扶助率</t>
  </si>
  <si>
    <t>反映残疾人无业重度居家托养扶助的比例。</t>
  </si>
  <si>
    <t>200-5000</t>
  </si>
  <si>
    <t>反映各类补助救助金额的范围标准。</t>
  </si>
  <si>
    <t>关心、理解、支持残疾人的社会氛围</t>
  </si>
  <si>
    <t>有所改善</t>
  </si>
  <si>
    <t>反映关心、理解、支持残疾人的社会氛围改善程度。</t>
  </si>
  <si>
    <t>接受帮扶的残疾人及家庭满意度</t>
  </si>
  <si>
    <t>反映接受帮扶的残疾人及家庭的满意度。</t>
  </si>
  <si>
    <t>安宁市退役军人事务局</t>
  </si>
  <si>
    <t xml:space="preserve">      伤残抚恤专项资金</t>
  </si>
  <si>
    <t>截至2022年底优抚系统中残疾军人136人，缴纳一至六级残疾军人医保人数10人，根据安政复〔2010〕97号精神，发放自然增长补助445.00元/人，136人×445元×12个月=726240.00元。为无工作单位的一至六级残疾军人同意办理参保缴费手续，2023年缴费金额为6666.67元×12=80000元；缴费金额每年上浮10%8000.00元，在人员不增加的情况下，2023年本级财政承担80000.00元+8000.00元=88000.00元；从而达到生活水平不低于当地居民，激励军人保卫祖国的目的，做到获补覆盖率、发放准确率、发放及时率100%。</t>
  </si>
  <si>
    <t>伤残军人获补覆盖率</t>
  </si>
  <si>
    <t>反映享受服务对象的补助的人数。</t>
  </si>
  <si>
    <t>缴纳一至六级残疾军人医保人数</t>
  </si>
  <si>
    <t>10</t>
  </si>
  <si>
    <t>获补对象准确率</t>
  </si>
  <si>
    <t>反映获补助对象认定的准确性情况。
获补对象准确率=抽检符合标准的补助对象数/抽检实际补助对象数*100%</t>
  </si>
  <si>
    <t>发放及时率</t>
  </si>
  <si>
    <t>按月发放</t>
  </si>
  <si>
    <t>反映发放单位及时发放补助资金的情况。
发放及时率=在时限内发放资金/应发放资金*100%</t>
  </si>
  <si>
    <t>伤残军人生活状况改善</t>
  </si>
  <si>
    <t>有效改善伤残军人生活水平</t>
  </si>
  <si>
    <t>是</t>
  </si>
  <si>
    <t>反映补助促进受助对象生活状况改善的情况。</t>
  </si>
  <si>
    <t>伤残军人满意度</t>
  </si>
  <si>
    <t>反映获补助受益对象的满意程度。</t>
  </si>
  <si>
    <t>安宁市民政局</t>
  </si>
  <si>
    <t xml:space="preserve">  城市最低生活保障经费</t>
  </si>
  <si>
    <t>规范救助制度，严格救助审批程序和时限要求，提升社会救助工作水平，充分发挥好民政兜底保障作用。</t>
  </si>
  <si>
    <t>城市低保预计救助人数</t>
  </si>
  <si>
    <t>2200</t>
  </si>
  <si>
    <t>审定核算城市低保救助人数</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</si>
  <si>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</si>
  <si>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</si>
  <si>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</si>
  <si>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</si>
  <si>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提升社会救助工作水平，真正起到民生保障的作用，体现政府对于底层困难人群的生活帮助，促进社会和谐发展、稳定。</t>
  </si>
  <si>
    <t>有利于</t>
  </si>
  <si>
    <t>救助对象生活改善情况</t>
  </si>
  <si>
    <t>低保对象满意度</t>
  </si>
  <si>
    <t>问卷调查</t>
  </si>
  <si>
    <t>安宁市发展和改革局</t>
  </si>
  <si>
    <t xml:space="preserve">  地方储备粮油管理补助、轮换价差/补贴资金</t>
  </si>
  <si>
    <t>完成安宁市（县）级地方储备粮油（含成品粮）的储备任务，确保我市地方储备粮油数量真实、质量良好、储存安全。根据下一步省、昆明市储备粮规模布局和品种结构正式文件适时组织轮出。</t>
  </si>
  <si>
    <t>安宁市储备粮总规模</t>
  </si>
  <si>
    <t>16751000</t>
  </si>
  <si>
    <t>公斤</t>
  </si>
  <si>
    <t>安宁市储备粮总规模16751000公斤</t>
  </si>
  <si>
    <t>安宁市储备成品粮规模</t>
  </si>
  <si>
    <t>1275000</t>
  </si>
  <si>
    <t>安宁市储备成品粮规模1275000公斤</t>
  </si>
  <si>
    <t>安宁市储备油</t>
  </si>
  <si>
    <t>250000</t>
  </si>
  <si>
    <t>安宁市储备油250000公斤</t>
  </si>
  <si>
    <t>成品粮质量</t>
  </si>
  <si>
    <t>符合标准</t>
  </si>
  <si>
    <t>成品粮质量符合GB/T1354-2018《大米》、GB2761-2017等相关质量标准</t>
  </si>
  <si>
    <t>原粮质量（稻谷和小麦）</t>
  </si>
  <si>
    <t>GB1350-2009（稻谷）、GB/T20569-2006号）</t>
  </si>
  <si>
    <t>菜籽油</t>
  </si>
  <si>
    <t>GB/T1536-2021《菜籽油》</t>
  </si>
  <si>
    <t>保证粮食不断供、维护社会稳定</t>
  </si>
  <si>
    <t>全体安宁市民满意度调查</t>
  </si>
  <si>
    <t>全体安宁市民满意度调查结果为满意</t>
  </si>
  <si>
    <t>安宁市应急管理局</t>
  </si>
  <si>
    <t>应急管理经费</t>
  </si>
  <si>
    <t>为高效应对各类自然灾害救援处置，及后期灾害救助保障，切实提升我市应急管理、应对突发事件的处置、应急救援等能力。本年应急管理工作计划开展：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3.完成好全市安全生产应急工作，协调指导辖区安全生产应急救援队伍建设，完善应急救援体系建设。按计划开展应急救援演练。保证事故状态下及时处置，应急救援及时有效，事故状态下尽量减少生命财产损失，减少安全生产事故的不良后果，降低事故影响，维护社会稳定，营造稳定的安全生产环境，保障经济社会发展，保护人民生命财产安全。4.结合全国防灾减灾日和国际减灾日开展不少于1次防灾减灾宣传，购买并发放相关防灾减灾宣传物品。提升全市村居民应对各类自然灾害意识，切实提升我市整体防灾减灾救灾能力。5.根据《云南省应急管理厅 云南省财政厅关于为应急管理系统特岗人员购买意外伤害保险的通知》要求，购买我单位应急管理局特岗人员意外伤害保险。6.保障全局办公网络宽带正常使用。</t>
  </si>
  <si>
    <t>开展全市综合性应急实战演练次数</t>
  </si>
  <si>
    <t>计划开展1次综合性应急演练，采取桌面推演、实战演练等形式，演练有方案、有脚本、有评估。参加人员包括政府有关部门人员、医疗救护人员以及社会组织人员、企事业单位员工和社区居民等。</t>
  </si>
  <si>
    <t>完成应急演练桌面推演</t>
  </si>
  <si>
    <t>应急实战演练参演人数</t>
  </si>
  <si>
    <t>50</t>
  </si>
  <si>
    <t>应急实战演练参演单位</t>
  </si>
  <si>
    <t>家次</t>
  </si>
  <si>
    <t>保障全局网络宽带正常使用数量</t>
  </si>
  <si>
    <t>16</t>
  </si>
  <si>
    <t>保障全局16条网络宽带正常使用</t>
  </si>
  <si>
    <t>应急管理系统特岗人员购买意外伤害保险人数</t>
  </si>
  <si>
    <t>41</t>
  </si>
  <si>
    <t>为应急管理系统特岗人员41人购买意外伤害保险</t>
  </si>
  <si>
    <t>开展全国防灾减灾日宣传活动次数</t>
  </si>
  <si>
    <t>开展全国防灾减灾日宣传活动1次</t>
  </si>
  <si>
    <t>完成好全市安全生产应急工作，协调指导辖区安全生产应急救援队伍建设。</t>
  </si>
  <si>
    <t>完成工作任务，协调指导应急救援队伍建设</t>
  </si>
  <si>
    <t>参演单位和参演人员在实战演练中的参与率</t>
  </si>
  <si>
    <t>参演单位和参演人员在实战演练中的100%参与</t>
  </si>
  <si>
    <t>突发事件应急处置</t>
  </si>
  <si>
    <t>及时有效</t>
  </si>
  <si>
    <t>保障应急管理工作正常运行，突发事件应急处置及时有效。</t>
  </si>
  <si>
    <t>全市综合性应急演练完成时限</t>
  </si>
  <si>
    <t>11</t>
  </si>
  <si>
    <t>月</t>
  </si>
  <si>
    <t>11月前完成全市综合性应急演练</t>
  </si>
  <si>
    <t>应急管理系统特岗人员意外伤害保险期限</t>
  </si>
  <si>
    <t>应急管理系统特岗人员意外伤害保险期限1年</t>
  </si>
  <si>
    <t>应急管理系统特岗人员意外伤害保险费用450元/人*年</t>
  </si>
  <si>
    <t>元</t>
  </si>
  <si>
    <t>保障社会经济平稳发展，有效减少事故状态下生命财产损失。</t>
  </si>
  <si>
    <t>不断提升安宁市综合性应急救援能力和水平，有效减少生命财产损失</t>
  </si>
  <si>
    <t>不断提升安宁市综合性应急救援能力和水平，保障社会经济平稳发展，有效减少事故状态下生命财产损失。</t>
  </si>
  <si>
    <t>营造稳定的安全生产环境保障经济社会发展，保护人民生命财产安全。</t>
  </si>
  <si>
    <t>有效提升安宁市综合性应急救援能力和水平</t>
  </si>
  <si>
    <t>进一步提升应急救援能力</t>
  </si>
  <si>
    <t>通过演练提升居民应急救援和自救能力、应急救援队伍救援能力</t>
  </si>
  <si>
    <t>提升居民的灾害事故应急救援和自救能力，不断提升安宁市应急救援队伍能力建设。</t>
  </si>
  <si>
    <t>确保突发事件得到有效处置</t>
  </si>
  <si>
    <t>有效处置</t>
  </si>
  <si>
    <t>推进安宁市综合性应急救援能力现代化</t>
  </si>
  <si>
    <t>有效提升全市各职能部门高效应对各类自然灾害救援处置能力</t>
  </si>
  <si>
    <t>有力推进安宁市综合性应急救援能力现代化</t>
  </si>
  <si>
    <t>应急演练参演人员满意度</t>
  </si>
  <si>
    <t>应急演练参演人员满意度不低于90%</t>
  </si>
  <si>
    <t>社会公众对应急管理工作满意度</t>
  </si>
  <si>
    <t>社会公众对应急管理工作满意度不低于90%</t>
  </si>
  <si>
    <t xml:space="preserve">  安全监管经费</t>
  </si>
  <si>
    <t>按照《中华人民共和国安全生产法》《危险化学品安全管理条例》的规定，坚持人民至上、生命至上，把保护人民生命安全摆在首位，树牢安全发展理念，从源头上防范化解重大安全风险，确保生产经营安全，有效维护人民群众生命财产安全；进一步维护危险化学品经营市场秩序；全面加强危险化学品安全生产工作，推动安全生产形势持续稳定好转，为经济社会发展营造安全稳定环境。参照往年标准，委托有资质的鉴定机构分析鉴定标准为1500元/份；在日常执法检查中，查处非法违法储存经营的疑似危险化学品，依法进行查封扣押，并进行抽样取证；将样品送至委托的鉴定机构进行化验分析，根据化验结果进行立案调查。如属于危险化学品的，依法进行没收处理，并将没收的危险化学品按照规定委托具有环保部门认定的专业单位进行无害化处理。按照规定，鉴定费用和无害化处置费用均由行政部门承担。</t>
  </si>
  <si>
    <t>疑似危险化学品分析化验次数</t>
  </si>
  <si>
    <t>安宁市应急管理局1年度安全生产监管执法工作计划及实际执法检查中查处的次数</t>
  </si>
  <si>
    <t>监管检查危险化学品企业数量</t>
  </si>
  <si>
    <t>192</t>
  </si>
  <si>
    <t>监管检查工贸行业企业数量</t>
  </si>
  <si>
    <t>128</t>
  </si>
  <si>
    <t>监管检查非煤矿山企业数量</t>
  </si>
  <si>
    <t>46</t>
  </si>
  <si>
    <t>送检疑似危险化学品分析化验结果鉴定书出具率</t>
  </si>
  <si>
    <t>对每份送检疑似危险化学品分析化验结果出具鉴定书</t>
  </si>
  <si>
    <t>对依法没收危险化学品无害化处理结果</t>
  </si>
  <si>
    <t>满足环保监测要求</t>
  </si>
  <si>
    <t>对依法没收危险化学品进行无害化处理，结果满足环保监测要求</t>
  </si>
  <si>
    <t>送检疑似危险化学品分析化验结果出具时限</t>
  </si>
  <si>
    <t>送检疑似危险化学品分析化验结果10日内出具</t>
  </si>
  <si>
    <t>危化品无害化处理完成时限</t>
  </si>
  <si>
    <t>危化品无害化处理30天内完成</t>
  </si>
  <si>
    <t>疑似危险化学品分析化验费标准</t>
  </si>
  <si>
    <t>元/次</t>
  </si>
  <si>
    <t>疑似危险化学品分析化验费单价</t>
  </si>
  <si>
    <t>确保安全生产形势总体稳定</t>
  </si>
  <si>
    <t>不发生较大及以上生产安全事故，减少安全生产事故造成的经济损失</t>
  </si>
  <si>
    <t>确保安全生产形势总体稳定，减少因安全生产事故造成的经济损失。</t>
  </si>
  <si>
    <t>在实现市域经济平稳增长的基础上，确保安全生产形势总体稳定。</t>
  </si>
  <si>
    <t>为经济社会发展创造良好的安全生产环境</t>
  </si>
  <si>
    <t>在实现市域经济平稳增长的基础上，确保安全生产形势总体稳定，为经济社会发展创造了良好的安全生产环境。</t>
  </si>
  <si>
    <t>维护烟花爆竹市场秩序</t>
  </si>
  <si>
    <t>及时消除生产安全事故隐患</t>
  </si>
  <si>
    <t>有效维护烟花爆竹市场秩序</t>
  </si>
  <si>
    <t>贯彻落实国务院、省、滇中新区、市委、市政府和上级安全生产业务主管部门关于安全生产工作方面的决定和指示精神以及相关工作部署</t>
  </si>
  <si>
    <t>贯彻落实上级部署</t>
  </si>
  <si>
    <t>社会公众满意度不低于90%</t>
  </si>
  <si>
    <t>监管企业满意度</t>
  </si>
  <si>
    <t>监管企业满意度不低于90%</t>
  </si>
  <si>
    <t>安委会成员单位满意度</t>
  </si>
  <si>
    <t>安委会成员单位满意度不低于90%</t>
  </si>
  <si>
    <t>安宁市交通运输局</t>
  </si>
  <si>
    <t xml:space="preserve"> 安宁市2023年安禄、县草、县八一级等公路公路路面清扫保洁补助经费</t>
  </si>
  <si>
    <t>通过公开招标方式，对安禄、县草、县八一级公路、西北连接线、老 320 国道麒麟段公路、县小公路、县耳公路路面开展清扫保洁服务。每年保洁总面积为1381848.8平方米,三年保洁总面积为4145546平方米。其中，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从而有效解决因路面泼洒污染严重，严重影响道路路面使用寿命及周边污染。</t>
  </si>
  <si>
    <t>安禄、县草、县八一级公路、西北连接线、老 320 国道麒麟段公路、县小公路、县耳公路路面清扫保洁服务</t>
  </si>
  <si>
    <t>每年保洁总面积为1381848.8平方米,三年保洁总面积为4</t>
  </si>
  <si>
    <t>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t>
  </si>
  <si>
    <t>根据完成情况进行统计</t>
  </si>
  <si>
    <t>计划文件规定日期内完成</t>
  </si>
  <si>
    <t>2024</t>
  </si>
  <si>
    <t>在计划文件规定日期内完成</t>
  </si>
  <si>
    <t>388</t>
  </si>
  <si>
    <t>根据合同经济款项</t>
  </si>
  <si>
    <t>带动社会就业</t>
  </si>
  <si>
    <t>小幅提升</t>
  </si>
  <si>
    <t>提高驾驶员的总体待遇，保障人们出行安全并提供就业岗位</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</si>
  <si>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</si>
  <si>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有较大作用</t>
  </si>
  <si>
    <t>对辖区管养道路进行养护、保洁，排水孔进行清掏，营造畅、安、舒、美交通出行环境。</t>
  </si>
  <si>
    <t>生态效益明显</t>
  </si>
  <si>
    <t>项目通过组织、人员配置、资金支持、制度建设等对项目的长期可持续发展具有保障作用。</t>
  </si>
  <si>
    <t>促进作用明显</t>
  </si>
  <si>
    <t>施工单位单位满意度</t>
  </si>
  <si>
    <t xml:space="preserve">  安宁市地方公路管理段农村公路养护管理专项资金</t>
  </si>
  <si>
    <t>为认真落实巩固和深化农村公路管理养护体制改革成果，推进我市农村公路乡、村道管养常态化、规范化、切实提高我市农村公路养护管理水平和路况质量。</t>
  </si>
  <si>
    <t>每月农村公路养护管理巡查</t>
  </si>
  <si>
    <t>按照农村公路养护管理巡查制度，对全市农村公路进行月、季巡查</t>
  </si>
  <si>
    <t>昆明市交通运输局每年对安宁市农村公路养护管理工作检查</t>
  </si>
  <si>
    <t>每年参加省公路局组织培训1次，昆明市公路局组织培训1次和组织农村公路养护管理相关人员参加农村公路养护管理培训</t>
  </si>
  <si>
    <t>每年参加省公路局组织培训1次，昆明市公路局组织培训1次和组织农村公路养护管理相关人员参加农村公路</t>
  </si>
  <si>
    <t>每季度农村公路养护管理考核</t>
  </si>
  <si>
    <t>编外人员</t>
  </si>
  <si>
    <t>2</t>
  </si>
  <si>
    <t>编外用工人员数量</t>
  </si>
  <si>
    <t>严格遵照与昆明市交通运输局签订的目标责任书要求的县、乡道路巡查、检查次数执行</t>
  </si>
  <si>
    <t>严格遵照与昆明市交通运输局签订的目标责任书要求的检查、考核次数执行</t>
  </si>
  <si>
    <t>符合安宁市交通运输局财务管理制度</t>
  </si>
  <si>
    <t>符合安宁市交通运输局财务管理制度，确保参加培训人员结业率</t>
  </si>
  <si>
    <t>清洁时段</t>
  </si>
  <si>
    <t>2024年内</t>
  </si>
  <si>
    <t>加快建设速度、提高管理水平、提升养护质量、消除安全隐患的要求，扎实推进我市农村公路桥梁建设、管理。</t>
  </si>
  <si>
    <t>综合效益情况分析</t>
  </si>
  <si>
    <t>促进沿线产业发展，提高人们的生活水平，改善交通环境</t>
  </si>
  <si>
    <t>综合分析</t>
  </si>
  <si>
    <t>通过巡查、检查及时发现道路使用过程中存在环境方面问题并及时进行整改</t>
  </si>
  <si>
    <t>有效控制因货车泼洒等产生的扬尘问题</t>
  </si>
  <si>
    <t>通过巡查、检查及人员培育建立健全农村公路养护长效机制，对农村公路养护管理长期可持续发展具有保障作用</t>
  </si>
  <si>
    <t>负责巡查、检查人员、责任单位满意度</t>
  </si>
  <si>
    <t>爱心卡乘坐公交车补贴专项资金</t>
  </si>
  <si>
    <t>按相关政策要求，开展爱心卡用户免费乘坐公交车服务、新能源汽车购置及使用维护、实施接送学生运营公交车专线服务、对公交车驾驶员发放驾龄补助，进一步提高安宁市公交服务的满意度。</t>
  </si>
  <si>
    <t>爱心卡刷卡次数</t>
  </si>
  <si>
    <t>1570</t>
  </si>
  <si>
    <t>万人次</t>
  </si>
  <si>
    <t>反映2024年爱心卡刷卡次</t>
  </si>
  <si>
    <t>爱心卡办理率</t>
  </si>
  <si>
    <t>爱心卡办理率=实际办理数量/计划办理数量</t>
  </si>
  <si>
    <t>2800</t>
  </si>
  <si>
    <t>爱心卡补助金额</t>
  </si>
  <si>
    <t>爱心卡办卡覆盖率</t>
  </si>
  <si>
    <t>99</t>
  </si>
  <si>
    <t>反映爱心卡办卡覆盖情况</t>
  </si>
  <si>
    <t>爱心卡刷卡人员满意度</t>
  </si>
  <si>
    <t>反映爱心卡刷卡人员满意度</t>
  </si>
  <si>
    <t>安宁市城市管理局</t>
  </si>
  <si>
    <t xml:space="preserve">  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</si>
  <si>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</si>
  <si>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道路清扫保洁面积</t>
  </si>
  <si>
    <t>4146200</t>
  </si>
  <si>
    <t>建成区需进行日常道路清扫保洁面积4146200平方米</t>
  </si>
  <si>
    <t>市政人行道及附属设施管护面积</t>
  </si>
  <si>
    <t>900000</t>
  </si>
  <si>
    <t>建成区需进行日常管护人行道及附属设施900000平方米</t>
  </si>
  <si>
    <t>公园管护数</t>
  </si>
  <si>
    <t>公园管护数5个</t>
  </si>
  <si>
    <t>城市照明设施管护数</t>
  </si>
  <si>
    <t>21500</t>
  </si>
  <si>
    <t>盏</t>
  </si>
  <si>
    <t>城市照明设施管护数21500盏</t>
  </si>
  <si>
    <t>建成区公厕管护数</t>
  </si>
  <si>
    <t>84</t>
  </si>
  <si>
    <t>座（处）</t>
  </si>
  <si>
    <t>建成区公厕管护数84座</t>
  </si>
  <si>
    <t>市政设施完好率</t>
  </si>
  <si>
    <t>市政设施完好率达到98%</t>
  </si>
  <si>
    <t>城市生活垃圾无害化处理率</t>
  </si>
  <si>
    <t>城市生活垃圾无害化处理率达100%</t>
  </si>
  <si>
    <t>城市道路机械化清扫保洁率</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</si>
  <si>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</si>
  <si>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</si>
  <si>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</si>
  <si>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</si>
  <si>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</si>
  <si>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</si>
  <si>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</si>
  <si>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</si>
  <si>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亮灯率保持在99%</t>
  </si>
  <si>
    <t>违法广告发现处置率</t>
  </si>
  <si>
    <t>违法广告发现处置率达98%以上</t>
  </si>
  <si>
    <t>户外广告规范设置率</t>
  </si>
  <si>
    <t>92</t>
  </si>
  <si>
    <t>户外广告规范设置率90%</t>
  </si>
  <si>
    <t>建成区公园绿地率</t>
  </si>
  <si>
    <t>44</t>
  </si>
  <si>
    <t>建成区公园绿地率达到44%以上</t>
  </si>
  <si>
    <t>公园绿化覆盖率</t>
  </si>
  <si>
    <t>42</t>
  </si>
  <si>
    <t>公园绿化覆盖率达到42%以上</t>
  </si>
  <si>
    <t>主城区路灯设施完好率</t>
  </si>
  <si>
    <t>主城区路灯设施完好率保持在100%</t>
  </si>
  <si>
    <t>推进垃圾分类，提高城市卫生环境品质</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</si>
  <si>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</si>
  <si>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</si>
  <si>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</si>
  <si>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</si>
  <si>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</si>
  <si>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</si>
  <si>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</si>
  <si>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提升市民对城市管理工作满意度</t>
  </si>
  <si>
    <t xml:space="preserve">  环卫日常工作运行维护专项经费</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</si>
  <si>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</si>
  <si>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</si>
  <si>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523.52平方米</t>
  </si>
  <si>
    <t>城市道路U型断面清扫保洁面积大于等于523.52</t>
  </si>
  <si>
    <t>每日机械化洗扫</t>
  </si>
  <si>
    <t>2次</t>
  </si>
  <si>
    <t>每日机械化洗扫2次</t>
  </si>
  <si>
    <t>集中收运处置生活垃圾</t>
  </si>
  <si>
    <t>348吨</t>
  </si>
  <si>
    <t>吨</t>
  </si>
  <si>
    <t>集中收运处置生活垃圾大于等于10吨</t>
  </si>
  <si>
    <t>开展道路大扫除</t>
  </si>
  <si>
    <t>300次</t>
  </si>
  <si>
    <t>开展道路大扫除大于等于300次</t>
  </si>
  <si>
    <t>租用环卫作业用车</t>
  </si>
  <si>
    <t>3辆</t>
  </si>
  <si>
    <t>辆</t>
  </si>
  <si>
    <t>租用环卫作业用车3辆</t>
  </si>
  <si>
    <t>生活垃圾无害化处理率</t>
  </si>
  <si>
    <t>100%</t>
  </si>
  <si>
    <t>生活垃圾无害化处理率达100%</t>
  </si>
  <si>
    <t>机械化清扫率</t>
  </si>
  <si>
    <t>95%</t>
  </si>
  <si>
    <t>机械化清扫率达95%</t>
  </si>
  <si>
    <t>高标准抓好城市公厕管护、垃圾清运和道路清扫保洁工作，确保环境卫生质量不滑坡</t>
  </si>
  <si>
    <t>高标准抓好城市公厕管护、垃圾清运和道路清扫保洁工作，确保环境</t>
  </si>
  <si>
    <t>提高安宁市粪便处理能力，美化安宁市城市环境</t>
  </si>
  <si>
    <t>对城市公厕改造及新建，不断优化更新城市公厕“面貌”，切实抓好公厕“六无六有”达标</t>
  </si>
  <si>
    <t>对城市公厕改造及新建，不断优化更新城市公厕“面貌”，切实抓好</t>
  </si>
  <si>
    <t>提升市民对城管工作的满意度、开展问卷调查</t>
  </si>
  <si>
    <t>安宁市水务局</t>
  </si>
  <si>
    <t>城市防洪、污水收集、泵站运营经费</t>
  </si>
  <si>
    <t>确保2024年安宁市建成区、昆钢片区、职教园区城市防洪安全度汛，开展城市内涝治理，巡查安宁市建成区雨污管网、清理雨水井雨水篦子、下雨巡查、抢险排涝、抢修塌陷截污管网。</t>
  </si>
  <si>
    <t>城市内涝治理，巡查安宁市建成区雨污管网条数</t>
  </si>
  <si>
    <t>城市内涝治理，巡查安宁市建成区雨污管网30条</t>
  </si>
  <si>
    <t>清理雨水井雨水篦子个数</t>
  </si>
  <si>
    <t>132</t>
  </si>
  <si>
    <t>清理雨水井雨水篦子132个</t>
  </si>
  <si>
    <t>下雨巡查、抢险排涝、抢修塌陷截污管网次数</t>
  </si>
  <si>
    <t>155</t>
  </si>
  <si>
    <t>下雨巡查、抢险排涝、抢修塌陷截污管网155次</t>
  </si>
  <si>
    <t>截止2024年12月，工作任务完成率</t>
  </si>
  <si>
    <t>工作任务完成时效</t>
  </si>
  <si>
    <t>确保安宁市建成区、昆钢片区、职教园区内无内涝安全施工发生，保障行人、车辆出行安全</t>
  </si>
  <si>
    <t>城市防洪的意义</t>
  </si>
  <si>
    <t>受益群众满意度</t>
  </si>
  <si>
    <t>受益群众满意度90%以上</t>
  </si>
  <si>
    <t>安宁市林业和草原局</t>
  </si>
  <si>
    <t xml:space="preserve">  森林草原防灭火专项经费</t>
  </si>
  <si>
    <t>根据《2024年度森林草原防灭火工作实施方案》（安森防指〔2023〕16号）文件精神，通过保障街道临时巡山堵卡人员管护补助经费、涉村（社区）防火保证金和火灾有奖举报经费等人员经费；使用28套视频监控系统、森林防火指挥系统（防火通）、卫星电话、信息化指挥中心等防火设施；修缮防火公路经费；购买水桶、水带、大衣、保温壶、服装、靴子、帐篷等防火物资；使用全市通电瞭望台和开展防火宣传等方式开展森林防火工作，在2024年下防得住的决心，坚决打赢森林草原防灭火的人民战争，努力实现连续第三年不发生森林火灾的目标任务。</t>
  </si>
  <si>
    <t>视频监控系统数量</t>
  </si>
  <si>
    <t>套</t>
  </si>
  <si>
    <t>防火工作中建设视频监控套数</t>
  </si>
  <si>
    <t>涉林村委会数量</t>
  </si>
  <si>
    <t>83</t>
  </si>
  <si>
    <t>安宁市涉林村委会</t>
  </si>
  <si>
    <t>涉林村小组数量</t>
  </si>
  <si>
    <t>396</t>
  </si>
  <si>
    <t>安宁市涉林村小组</t>
  </si>
  <si>
    <t>通电瞭望台数量</t>
  </si>
  <si>
    <t>2023年通电瞭望台数量</t>
  </si>
  <si>
    <t>瞭望台线路维护次数</t>
  </si>
  <si>
    <t>瞭望台线路需进行维护次数</t>
  </si>
  <si>
    <t>防火公路修缮长度</t>
  </si>
  <si>
    <t>446</t>
  </si>
  <si>
    <t>公里</t>
  </si>
  <si>
    <t>2024年修缮防火公路长度</t>
  </si>
  <si>
    <t>林地面积</t>
  </si>
  <si>
    <t>91192.741</t>
  </si>
  <si>
    <t>公顷</t>
  </si>
  <si>
    <t>2024年防火管护林地面积</t>
  </si>
  <si>
    <t>技能人才订单班人数</t>
  </si>
  <si>
    <t>63</t>
  </si>
  <si>
    <t>订单班人数</t>
  </si>
  <si>
    <t>火情发现率</t>
  </si>
  <si>
    <t>街道上报火情与指挥部收到信息进行对比</t>
  </si>
  <si>
    <t>监控覆盖率</t>
  </si>
  <si>
    <t>林区监控覆盖程度</t>
  </si>
  <si>
    <t>项目完成时限</t>
  </si>
  <si>
    <t>防火工作完成时间</t>
  </si>
  <si>
    <t>火情上报及时率</t>
  </si>
  <si>
    <t>街道及时上报火情</t>
  </si>
  <si>
    <t>4.41</t>
  </si>
  <si>
    <t>万元/次</t>
  </si>
  <si>
    <t>火灾掌握情况</t>
  </si>
  <si>
    <t>该项目实施需掌握火灾情况</t>
  </si>
  <si>
    <t>隐患排查消除率</t>
  </si>
  <si>
    <t>街道隐患排查开展情况</t>
  </si>
  <si>
    <t>森林火灾受害率</t>
  </si>
  <si>
    <t>0</t>
  </si>
  <si>
    <t>全市森林火灾发生面积占森林总面积的比率</t>
  </si>
  <si>
    <t>森林防火通讯设备运行年限</t>
  </si>
  <si>
    <t>该项目实施需保障防火通讯设备正常运行</t>
  </si>
  <si>
    <t>提高社会公众防火意识</t>
  </si>
  <si>
    <t>有一定效果</t>
  </si>
  <si>
    <t>该项目实施提高民众防火意识</t>
  </si>
  <si>
    <t>社会公众满意度调查</t>
  </si>
  <si>
    <t>满意总人数与调查总人数的比率</t>
  </si>
  <si>
    <t>安宁市文化和旅游局</t>
  </si>
  <si>
    <t xml:space="preserve">  公共文化服务体系建设经费</t>
  </si>
  <si>
    <t>根据《昆明市关于加快构建现代公共文化服务体系的实施意见》（昆办发〔2017〕4号）、《安宁市关于加快构建现代公共文化服务体系的实施意见》（安办通〔2018〕84号）精神要求，进一步推进基层公共文化服务运行机制建设，完善我市基层公共文化服务政策，努力构建新模式，探索新路子，更好地保障城乡居民享受均等化的基本公共文化服务。</t>
  </si>
  <si>
    <t>　 春节文化系列活动、等文化系列活动</t>
  </si>
  <si>
    <t>20</t>
  </si>
  <si>
    <t>场</t>
  </si>
  <si>
    <t>反映年度 　 春节文化系列活动、等文化系列活动场次情况。</t>
  </si>
  <si>
    <t>　 九街道各项文艺活动开展</t>
  </si>
  <si>
    <t>以方案、通知实际举办场次为准</t>
  </si>
  <si>
    <t>　 文化馆、图书馆及九街道文化站举办各类讲座、展览、培训100期</t>
  </si>
  <si>
    <t>以实际参与培训人数为准</t>
  </si>
  <si>
    <t>　 按时、按质完成各类讲座、培训、展览完成率</t>
  </si>
  <si>
    <t>以实际完成为准</t>
  </si>
  <si>
    <t>按时按质要求完成演出活动完成率</t>
  </si>
  <si>
    <t>反映年度公益演出节目或主题数量。</t>
  </si>
  <si>
    <t>　 春节活动在春节期间完成、各项文艺活动在全年内按季度完成；其他活动按季度完成。年内完成</t>
  </si>
  <si>
    <t>完成率=在规定时间内完成的公益演出场次/计划举办的公益演出的场次*100%</t>
  </si>
  <si>
    <t>　 不断满足人民群众日益增长的文化需求</t>
  </si>
  <si>
    <t>减少社会矛盾、促进社会和谐</t>
  </si>
  <si>
    <t>提高</t>
  </si>
  <si>
    <t>群众满意率</t>
  </si>
  <si>
    <t>反蚋观众的满意度。</t>
  </si>
  <si>
    <t>安宁市教育体育局</t>
  </si>
  <si>
    <t xml:space="preserve">  安宁市校园保安经费</t>
  </si>
  <si>
    <t>加强校园安全防范，提高校园应急处突、反恐防暴及涉校涉生案件震慑能力，保障相关学校幼儿园在校师生生命财产安全及学校（园）正常教育教学秩序。新增公办学校、幼儿园按照师生实际人数，及时调整保安人员配备。</t>
  </si>
  <si>
    <t>2024年聘请保安数量</t>
  </si>
  <si>
    <t>363</t>
  </si>
  <si>
    <t>每少1名保安扣5分</t>
  </si>
  <si>
    <t>保安持证率</t>
  </si>
  <si>
    <t>每少1名持保安证扣2分</t>
  </si>
  <si>
    <t>服务时间</t>
  </si>
  <si>
    <t>每发现1名保安脱岗漏岗，扣0.5分</t>
  </si>
  <si>
    <t>校园暴恐事件发生</t>
  </si>
  <si>
    <t>校园暴恐事件处置不及时快速有效，造成严重后果的，一票否决</t>
  </si>
  <si>
    <t>涉校案（事）件威慑效益</t>
  </si>
  <si>
    <t>履职尽责情况不好，威慑力不强的，每次扣0.3分</t>
  </si>
  <si>
    <t>学校满意度</t>
  </si>
  <si>
    <t>满意度低于95%，每少1%扣0.3分</t>
  </si>
  <si>
    <t>家长满意度</t>
  </si>
  <si>
    <t>满意度低于90%，每少1%扣0.1分</t>
  </si>
  <si>
    <t xml:space="preserve">  民办教育发展专项资金</t>
  </si>
  <si>
    <t>对全市辖区内所有的民办学校、幼儿园专项资金补助。小学：120元/人/年，初中90元/人/年，高中80元/人/年。幼儿园根据文件要求按实际等级进行补助。</t>
  </si>
  <si>
    <t>全市辖区内所有民办学校、幼儿园数量</t>
  </si>
  <si>
    <t>所</t>
  </si>
  <si>
    <t>根据年检结果，在校学生数量等指标核算进行补助。</t>
  </si>
  <si>
    <t>小学教育发放标准</t>
  </si>
  <si>
    <t>120</t>
  </si>
  <si>
    <t>元/人年</t>
  </si>
  <si>
    <t>每年600万元的补助标准，据实发放。</t>
  </si>
  <si>
    <t>初中教育发放标准</t>
  </si>
  <si>
    <t>高中教育发放标准</t>
  </si>
  <si>
    <t>每年11月底前完成发放</t>
  </si>
  <si>
    <t>专项资金每年9至10月份进行核算，11月底前完成补助发放。</t>
  </si>
  <si>
    <t>民办教育发展专项经费</t>
  </si>
  <si>
    <t>600</t>
  </si>
  <si>
    <t>认真核实学校、幼儿园数量以及学生人数。</t>
  </si>
  <si>
    <t>用专项资金提升我市民办教育办学水平，使我市民办教育健康发展。</t>
  </si>
  <si>
    <t>逐年提高</t>
  </si>
  <si>
    <t>加大民办教育专项资金扶持力度，提高民办教育办学水平。</t>
  </si>
  <si>
    <t>补助对象满意度</t>
  </si>
  <si>
    <t>提高民办学校办学满意度、办园水平，社会认可度。</t>
  </si>
  <si>
    <t>安宁市公安局</t>
  </si>
  <si>
    <t xml:space="preserve">  村级警务助理和护村队员专项经费</t>
  </si>
  <si>
    <t>根据安办通〔2017〕20号文件《中共安宁市委办公室  安宁市人民政府办公室印发《关于在全市推行村级警务助理和护村队建设工作实施意见》的通知》从2017年6月份开始在全市推行村级警务助理和护村队员工作机制。2022年对全市596名村级警务助理和护村队员按照人均每月400元的工资和绩效补助标准纳入市级财政预算，每年2860800元（贰佰捌拾陆万零捌佰元）；按照每人防护装备500元、服装500元的标准为596名村级警务助理和护村队员配备服装和防护装备，共计人民币596000元（伍拾玖万陆仟元）。</t>
  </si>
  <si>
    <t>村级警务助理人数</t>
  </si>
  <si>
    <t>98人</t>
  </si>
  <si>
    <t>在全市98个行政村（社区）各选配1名警务助理</t>
  </si>
  <si>
    <t>护村队员人数</t>
  </si>
  <si>
    <t>498人</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</si>
  <si>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</si>
  <si>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</si>
  <si>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</si>
  <si>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协调督导事项化解率</t>
  </si>
  <si>
    <t>协调督导事项化解率不低于95%</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</si>
  <si>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</si>
  <si>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</si>
  <si>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</si>
  <si>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</si>
  <si>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</si>
  <si>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提升人民群众安全感、满意度和公安机关执法公信力</t>
  </si>
  <si>
    <t>人民群众安全感、满意度和公安机关执法公信力不低于95%</t>
  </si>
  <si>
    <t>安宁市公安局交通警察大队</t>
  </si>
  <si>
    <t>交通维护设施专项经费</t>
  </si>
  <si>
    <t>深入学习、贯彻落实党的二十大精神和习近平总书记重要讲话精神，毫不动摇地坚持和加强党对公安工作的绝对领导、全面领导，充分发挥党建引领作用、党组织战斗堡垒作用和党员先锋模范作用，着力抓好党支部班子队伍和党员队伍的思想政治建设、制度建设和能力建设，更好地发挥党支部的战斗堡垒作用和党员的先锋模范作用，从严抓管党治警，从实抓队伍管理，引领党员干部树好标杆，用“四个第一”自觉承担起全面从严管党治警的政治责任和历史使命，进一步强化公安民警的党性党纪党风，以铁的纪律打造铁的队伍，推进各项工作顺利高质完成继续进一步优化城区交通信号配时，逐步在主城区推行“主干道绿波”措施，目前对城区55个信号灯交叉口实施了绿波协调控制优化，保证了通过绿波带的大多数车辆的顺畅通行，改善了市民的出行体验。同时对安禄公路平地哨路口、麒麟村路口等实现多时段信号配时精细化管理，全力保障我市工业园区道路安全畅通。智慧交通助力秩序规范；通过日常视频巡逻，高德地图实时交通状况预警、道路交通态势监测服务平台等方式，持续梳理我市城区早晚高峰易拥堵路段，分析研究拥堵成因，坚持“一点一策”治理原则，逐一制定交通组织优化方案。目前将对梳理出来的金色半岛路口交通组织将进行调整，计划在珍泉路丽景嘉园小区正门口斑马线增设人行信号灯，与相邻路口形成绿波协调进一步提升金色半岛路口通行率。智慧交通助力精准打击；依托全国机动车缉查布控系统、指挥集成平台综合分析研判的“龙头”作用，重数据、重研判、找规律，在本级智能交通平台系统内通过“人工分析+智能分析”“警力+科技”的方式措施，全面梳理排查辖区涉套牌假牌大数据，指挥室视频监控岗专岗人员研判，回放涉嫌违法车辆行驶轨迹进行综合分析，立即锁定目标进行扁平化指挥，指令就近警力处警、精确拦截、精准查缉，做到第一时间发现、第一时间调度、第一时间处置。</t>
  </si>
  <si>
    <t>城区道路标志、标线合格率</t>
  </si>
  <si>
    <t>98%</t>
  </si>
  <si>
    <t>交警部门年度目标</t>
  </si>
  <si>
    <t>优化信号灯交叉口</t>
  </si>
  <si>
    <t>55</t>
  </si>
  <si>
    <t>清洗斑马线</t>
  </si>
  <si>
    <t>排查城区信号灯隐患路口</t>
  </si>
  <si>
    <t>18</t>
  </si>
  <si>
    <t>梳理早晚高峰易堵路段</t>
  </si>
  <si>
    <t>全市</t>
  </si>
  <si>
    <t>排查隐患路段、学校周边、农村突出路口等隐患路段</t>
  </si>
  <si>
    <t>为进一步提高城市道路交通有序、畅通、安全</t>
  </si>
  <si>
    <t>保障出行安全，有效提高交通通行力，避免交通拥堵，减少交通事，</t>
  </si>
  <si>
    <t>持续保持全市社会大局安全稳定</t>
  </si>
  <si>
    <t>　  提高人民群众满意度</t>
  </si>
  <si>
    <t>人民群众满意度95%</t>
  </si>
  <si>
    <t>中国共产党安宁市委员会组织部</t>
  </si>
  <si>
    <t xml:space="preserve">  人才专项经费</t>
  </si>
  <si>
    <t>根据安宁市委、市政府关于人才工作和人才队伍建设的一系列决策部署，及《安宁市螳川高层次人才引进办法（试行）》、《安宁市“螳川人才”培育项目实施细则（试行）》等两个暂行办法的相关要求，保障各项人才工作顺利开展，保障引进人才经济待遇。</t>
  </si>
  <si>
    <t>高层次人才（第四类）数量</t>
  </si>
  <si>
    <t>6</t>
  </si>
  <si>
    <t>高层次人才（第四类）的数量</t>
  </si>
  <si>
    <t>高层次人才（第五类）数量</t>
  </si>
  <si>
    <t>高层次人才（第五类）的数量</t>
  </si>
  <si>
    <t>高层次人才（第六类）数量</t>
  </si>
  <si>
    <t>高层次人才（第六类）的数量</t>
  </si>
  <si>
    <t>螳川人才培育扶持数量</t>
  </si>
  <si>
    <t>人才补贴足额拨付</t>
  </si>
  <si>
    <t>人才引进合格率</t>
  </si>
  <si>
    <t>人才引进合乎标准</t>
  </si>
  <si>
    <t>人才补贴发放及时率</t>
  </si>
  <si>
    <t>项目严格按照时限要求开展，确保按时完成</t>
  </si>
  <si>
    <t>13.92万元</t>
  </si>
  <si>
    <t>人/年</t>
  </si>
  <si>
    <t>高层次人才安家费、生活费和疗养保健费补助标准：第四类23.7万元/人/年，第五类12.7万元/人/年，第六类5.35万元/人/年</t>
  </si>
  <si>
    <t>推进安宁市人才队伍建设，激发人才工作活力</t>
  </si>
  <si>
    <t>扎实推进</t>
  </si>
  <si>
    <t>改善安宁市人才结构，服务安宁市经济发展</t>
  </si>
  <si>
    <t>进一步改善</t>
  </si>
  <si>
    <t>用人单位对人才工作满意度</t>
  </si>
  <si>
    <t>各类人才对人才工作满意度</t>
  </si>
  <si>
    <t>6-2  重点工作情况解释说明汇总表</t>
  </si>
  <si>
    <t>重点工作</t>
  </si>
  <si>
    <t>2024年工作重点及工作情况</t>
  </si>
  <si>
    <t>兜牢兜实“三保”底线</t>
  </si>
  <si>
    <t>兜牢基层“三保”责任底线。加强预算编制及审核，精准、足额、优先保障“三保”支出，严防“三保”风险，按照上级对县区“三保”保障清单，安宁市2024年“三保”支出预算203,254万元。</t>
  </si>
  <si>
    <t>保障民生重点支出</t>
  </si>
  <si>
    <t>着力保障和改善民生，坚持教育优先发展，办好人民满意的教育，2024年安排教育支出94518万元；加强社会保障和就业支出，强化民生保障能力，安排社会保障就业支出65435万元；健全医疗卫生服务体系，安排卫生健康支出50287万元。</t>
  </si>
  <si>
    <t>推进城乡协调发展</t>
  </si>
  <si>
    <t>加快推进公园城市建设，稳步推进城市更新改造，安排城乡社区支出33457万元，安排公交车补贴1400万元，城市管理、市政设施运行维护、城乡垃圾清运等补助6500万元，深化城市网格化管理、精细化服务。</t>
  </si>
  <si>
    <t>全力保障和支持农林水发展</t>
  </si>
  <si>
    <t>全力保障和支持巩固拓展脱贫攻坚成果同乡村振兴有效衔接，急需把农业农村作为优先保障领域，重点支持美丽乡村建设、水利设施建设、开展护林防火及林业改革发展工作、高标准农田建设和耕地力保护等项目，2024年安排农林水支出41699万元，</t>
  </si>
  <si>
    <t>重点保障产业及项目大发展</t>
  </si>
  <si>
    <t>全面贯彻落实省委省政府的要求，坚持资金跟着项目走的原则，做好重大项目推进中要素保障的资金支持工作，2024年安排征地拆迁71633万元、规税费及土地报批40000万元，政府性重点工程43000万元，产业扶持资金25000万元，全力支持现代产业体系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</si>
</sst>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00_-;_-&quot;$&quot;\ * #,##0.00\-;_-&quot;$&quot;\ * &quot;-&quot;??_-;_-@_-"/>
    <numFmt numFmtId="178" formatCode="\$#,##0.00;\(\$#,##0.00\)"/>
    <numFmt numFmtId="179" formatCode="_(* #,##0_);_(* \(#,##0\);_(* &quot;-&quot;_);_(@_)"/>
    <numFmt numFmtId="180" formatCode="_(&quot;$&quot;* #,##0.00_);_(&quot;$&quot;* \(#,##0.00\);_(&quot;$&quot;* &quot;-&quot;??_);_(@_)"/>
    <numFmt numFmtId="181" formatCode="_(* #,##0.00_);_(* \(#,##0.00\);_(* &quot;-&quot;??_);_(@_)"/>
    <numFmt numFmtId="182" formatCode="#,##0;\(#,##0\)"/>
    <numFmt numFmtId="183" formatCode="#\ ??/??"/>
    <numFmt numFmtId="184" formatCode="_-* #,##0_-;\-* #,##0_-;_-* &quot;-&quot;_-;_-@_-"/>
    <numFmt numFmtId="185" formatCode="_-&quot;$&quot;\ * #,##0_-;_-&quot;$&quot;\ * #,##0\-;_-&quot;$&quot;\ * &quot;-&quot;_-;_-@_-"/>
    <numFmt numFmtId="186" formatCode="&quot;$&quot;\ #,##0.00_-;[Red]&quot;$&quot;\ #,##0.00\-"/>
    <numFmt numFmtId="187" formatCode="\$#,##0;\(\$#,##0\)"/>
    <numFmt numFmtId="188" formatCode="&quot;$&quot;\ #,##0_-;[Red]&quot;$&quot;\ #,##0\-"/>
    <numFmt numFmtId="189" formatCode="&quot;$&quot;#,##0.00_);[Red]\(&quot;$&quot;#,##0.00\)"/>
    <numFmt numFmtId="190" formatCode="_-* #,##0.00_-;\-* #,##0.00_-;_-* &quot;-&quot;??_-;_-@_-"/>
    <numFmt numFmtId="191" formatCode="#,##0.0_);\(#,##0.0\)"/>
    <numFmt numFmtId="192" formatCode="&quot;$&quot;#,##0_);[Red]\(&quot;$&quot;#,##0\)"/>
    <numFmt numFmtId="193" formatCode="_(&quot;$&quot;* #,##0_);_(&quot;$&quot;* \(#,##0\);_(&quot;$&quot;* &quot;-&quot;_);_(@_)"/>
    <numFmt numFmtId="194" formatCode="#,##0.000000"/>
    <numFmt numFmtId="195" formatCode="0.00_ "/>
    <numFmt numFmtId="196" formatCode="#,##0.00_);[Red]\(#,##0.00\)"/>
    <numFmt numFmtId="197" formatCode="0\.0,&quot;0&quot;"/>
    <numFmt numFmtId="198" formatCode="0.0"/>
    <numFmt numFmtId="199" formatCode="#,##0_ ;[Red]\-#,##0\ "/>
    <numFmt numFmtId="200" formatCode="#,##0_ "/>
    <numFmt numFmtId="201" formatCode="#,##0.0_ ;[Red]\-#,##0.0\ "/>
    <numFmt numFmtId="202" formatCode="_ * #,##0_ ;_ * \-#,##0_ ;_ * &quot;-&quot;??_ ;_ @_ "/>
    <numFmt numFmtId="203" formatCode="#,##0.00_ "/>
    <numFmt numFmtId="204" formatCode="0.0%"/>
    <numFmt numFmtId="205" formatCode="0_ "/>
    <numFmt numFmtId="206" formatCode="#,##0;[Red]#,##0"/>
  </numFmts>
  <fonts count="145">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color theme="1"/>
      <name val="仿宋_GB2312"/>
      <charset val="134"/>
    </font>
    <font>
      <sz val="12"/>
      <name val="仿宋_GB2312"/>
      <charset val="134"/>
    </font>
    <font>
      <sz val="10"/>
      <name val="宋体"/>
      <charset val="134"/>
    </font>
    <font>
      <b/>
      <sz val="10"/>
      <name val="宋体"/>
      <charset val="134"/>
    </font>
    <font>
      <sz val="12"/>
      <name val="Arial"/>
      <charset val="1"/>
    </font>
    <font>
      <sz val="20"/>
      <color indexed="8"/>
      <name val="方正小标宋简体"/>
      <charset val="134"/>
    </font>
    <font>
      <b/>
      <sz val="14"/>
      <color indexed="8"/>
      <name val="宋体"/>
      <charset val="134"/>
    </font>
    <font>
      <sz val="14"/>
      <color indexed="8"/>
      <name val="宋体"/>
      <charset val="134"/>
    </font>
    <font>
      <sz val="12"/>
      <color rgb="FF000000"/>
      <name val="宋体"/>
      <charset val="1"/>
    </font>
    <font>
      <sz val="12"/>
      <name val="宋体"/>
      <charset val="1"/>
    </font>
    <font>
      <sz val="12"/>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Times New Roman"/>
      <charset val="134"/>
    </font>
    <font>
      <b/>
      <sz val="14"/>
      <name val="宋体"/>
      <charset val="134"/>
    </font>
    <font>
      <sz val="14"/>
      <name val="Times New Roman"/>
      <charset val="134"/>
    </font>
    <font>
      <sz val="14"/>
      <name val="宋体"/>
      <charset val="134"/>
    </font>
    <font>
      <sz val="9"/>
      <name val="SimSun"/>
      <charset val="134"/>
    </font>
    <font>
      <sz val="14"/>
      <color indexed="8"/>
      <name val="Times New Roman"/>
      <charset val="134"/>
    </font>
    <font>
      <sz val="12"/>
      <name val="宋体"/>
      <charset val="134"/>
    </font>
    <font>
      <sz val="11"/>
      <name val="方正小标宋简体"/>
      <charset val="134"/>
    </font>
    <font>
      <sz val="14"/>
      <name val="MS Serif"/>
      <charset val="134"/>
    </font>
    <font>
      <b/>
      <sz val="14"/>
      <color indexed="8"/>
      <name val="Times New Roman"/>
      <charset val="134"/>
    </font>
    <font>
      <sz val="10"/>
      <color indexed="8"/>
      <name val="宋体"/>
      <charset val="134"/>
    </font>
    <font>
      <sz val="14"/>
      <color theme="1"/>
      <name val="Times New Roman"/>
      <charset val="134"/>
    </font>
    <font>
      <sz val="14"/>
      <name val="宋体"/>
      <charset val="134"/>
      <scheme val="minor"/>
    </font>
    <font>
      <b/>
      <sz val="12"/>
      <name val="宋体"/>
      <charset val="134"/>
    </font>
    <font>
      <sz val="20"/>
      <color rgb="FF000000"/>
      <name val="方正小标宋简体"/>
      <charset val="134"/>
    </font>
    <font>
      <sz val="11"/>
      <name val="宋体"/>
      <charset val="134"/>
    </font>
    <font>
      <sz val="20"/>
      <color theme="1"/>
      <name val="方正小标宋简体"/>
      <charset val="134"/>
    </font>
    <font>
      <sz val="14"/>
      <color theme="1"/>
      <name val="宋体"/>
      <charset val="134"/>
    </font>
    <font>
      <sz val="20"/>
      <color indexed="8"/>
      <name val="宋体"/>
      <charset val="134"/>
    </font>
    <font>
      <b/>
      <sz val="18"/>
      <color indexed="8"/>
      <name val="方正小标宋简体"/>
      <charset val="134"/>
    </font>
    <font>
      <sz val="14"/>
      <color indexed="9"/>
      <name val="宋体"/>
      <charset val="134"/>
    </font>
    <font>
      <sz val="14"/>
      <color rgb="FF000000"/>
      <name val="Times New Roman"/>
      <charset val="134"/>
    </font>
    <font>
      <b/>
      <sz val="14"/>
      <color theme="1"/>
      <name val="宋体"/>
      <charset val="134"/>
    </font>
    <font>
      <b/>
      <sz val="14"/>
      <color theme="1"/>
      <name val="Times New Roman"/>
      <charset val="134"/>
    </font>
    <font>
      <sz val="14"/>
      <color indexed="9"/>
      <name val="Times New Roman"/>
      <charset val="134"/>
    </font>
    <font>
      <b/>
      <sz val="18"/>
      <color rgb="FF000000"/>
      <name val="Times New Roman"/>
      <charset val="134"/>
    </font>
    <font>
      <sz val="18"/>
      <color rgb="FF000000"/>
      <name val="Times New Roman"/>
      <charset val="134"/>
    </font>
    <font>
      <sz val="11"/>
      <color theme="1"/>
      <name val="Times New Roman"/>
      <charset val="134"/>
    </font>
    <font>
      <sz val="12"/>
      <color theme="1"/>
      <name val="Times New Roman"/>
      <charset val="134"/>
    </font>
    <font>
      <sz val="12"/>
      <color rgb="FF000000"/>
      <name val="Times New Roman"/>
      <charset val="134"/>
    </font>
    <font>
      <b/>
      <sz val="12"/>
      <color rgb="FF000000"/>
      <name val="宋体"/>
      <charset val="134"/>
    </font>
    <font>
      <sz val="12"/>
      <color rgb="FF000000"/>
      <name val="宋体"/>
      <charset val="134"/>
    </font>
    <font>
      <sz val="14"/>
      <color rgb="FFFF0000"/>
      <name val="宋体"/>
      <charset val="134"/>
    </font>
    <font>
      <b/>
      <sz val="14"/>
      <name val="Arial"/>
      <charset val="134"/>
    </font>
    <font>
      <b/>
      <sz val="14"/>
      <color rgb="FF000000"/>
      <name val="Times New Roman"/>
      <charset val="134"/>
    </font>
    <font>
      <b/>
      <sz val="11"/>
      <color rgb="FF000000"/>
      <name val="Times New Roman"/>
      <charset val="134"/>
    </font>
    <font>
      <sz val="11"/>
      <color indexed="8"/>
      <name val="Times New Roman"/>
      <charset val="134"/>
    </font>
    <font>
      <sz val="14"/>
      <color indexed="8"/>
      <name val="Times New Roman"/>
      <charset val="0"/>
    </font>
    <font>
      <sz val="14"/>
      <name val="Times New Roman"/>
      <charset val="0"/>
    </font>
    <font>
      <sz val="12"/>
      <color indexed="8"/>
      <name val="Times New Roman"/>
      <charset val="134"/>
    </font>
    <font>
      <sz val="14"/>
      <name val="方正小标宋简体"/>
      <charset val="134"/>
    </font>
    <font>
      <sz val="12"/>
      <name val="Times New Roman"/>
      <charset val="134"/>
    </font>
    <font>
      <sz val="1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2"/>
      <name val="宋体"/>
      <charset val="134"/>
    </font>
    <font>
      <sz val="12"/>
      <color indexed="17"/>
      <name val="宋体"/>
      <charset val="134"/>
    </font>
    <font>
      <sz val="10"/>
      <name val="Arial"/>
      <charset val="134"/>
    </font>
    <font>
      <sz val="11"/>
      <color indexed="52"/>
      <name val="宋体"/>
      <charset val="134"/>
    </font>
    <font>
      <sz val="11"/>
      <color indexed="9"/>
      <name val="宋体"/>
      <charset val="134"/>
    </font>
    <font>
      <sz val="12"/>
      <color indexed="9"/>
      <name val="宋体"/>
      <charset val="134"/>
    </font>
    <font>
      <sz val="11"/>
      <color indexed="20"/>
      <name val="宋体"/>
      <charset val="134"/>
    </font>
    <font>
      <b/>
      <sz val="11"/>
      <color indexed="8"/>
      <name val="宋体"/>
      <charset val="134"/>
    </font>
    <font>
      <b/>
      <sz val="11"/>
      <color indexed="52"/>
      <name val="宋体"/>
      <charset val="134"/>
    </font>
    <font>
      <sz val="11"/>
      <color indexed="17"/>
      <name val="宋体"/>
      <charset val="134"/>
    </font>
    <font>
      <sz val="8"/>
      <name val="Arial"/>
      <charset val="134"/>
    </font>
    <font>
      <sz val="12"/>
      <color indexed="16"/>
      <name val="宋体"/>
      <charset val="134"/>
    </font>
    <font>
      <i/>
      <sz val="11"/>
      <color indexed="23"/>
      <name val="宋体"/>
      <charset val="134"/>
    </font>
    <font>
      <b/>
      <sz val="15"/>
      <color indexed="56"/>
      <name val="宋体"/>
      <charset val="134"/>
    </font>
    <font>
      <sz val="12"/>
      <color indexed="20"/>
      <name val="宋体"/>
      <charset val="134"/>
    </font>
    <font>
      <b/>
      <sz val="11"/>
      <color indexed="63"/>
      <name val="宋体"/>
      <charset val="134"/>
    </font>
    <font>
      <b/>
      <sz val="11"/>
      <color indexed="56"/>
      <name val="宋体"/>
      <charset val="134"/>
    </font>
    <font>
      <b/>
      <sz val="10"/>
      <name val="MS Sans Serif"/>
      <charset val="134"/>
    </font>
    <font>
      <sz val="11"/>
      <color indexed="60"/>
      <name val="宋体"/>
      <charset val="134"/>
    </font>
    <font>
      <sz val="11"/>
      <color indexed="10"/>
      <name val="宋体"/>
      <charset val="134"/>
    </font>
    <font>
      <b/>
      <sz val="11"/>
      <color indexed="9"/>
      <name val="宋体"/>
      <charset val="134"/>
    </font>
    <font>
      <b/>
      <sz val="18"/>
      <color indexed="56"/>
      <name val="宋体"/>
      <charset val="134"/>
    </font>
    <font>
      <sz val="10"/>
      <name val="Helv"/>
      <charset val="134"/>
    </font>
    <font>
      <b/>
      <sz val="9"/>
      <name val="Arial"/>
      <charset val="134"/>
    </font>
    <font>
      <sz val="12"/>
      <name val="Courier"/>
      <charset val="134"/>
    </font>
    <font>
      <u/>
      <sz val="12"/>
      <color indexed="12"/>
      <name val="宋体"/>
      <charset val="134"/>
    </font>
    <font>
      <sz val="10"/>
      <name val="Times New Roman"/>
      <charset val="134"/>
    </font>
    <font>
      <u/>
      <sz val="11"/>
      <color indexed="52"/>
      <name val="宋体"/>
      <charset val="134"/>
    </font>
    <font>
      <b/>
      <sz val="12"/>
      <color indexed="8"/>
      <name val="宋体"/>
      <charset val="134"/>
    </font>
    <font>
      <sz val="10"/>
      <name val="MS Sans Serif"/>
      <charset val="134"/>
    </font>
    <font>
      <sz val="10"/>
      <name val="楷体"/>
      <charset val="134"/>
    </font>
    <font>
      <b/>
      <sz val="10"/>
      <name val="Tms Rmn"/>
      <charset val="134"/>
    </font>
    <font>
      <sz val="10"/>
      <name val="仿宋_GB2312"/>
      <charset val="134"/>
    </font>
    <font>
      <b/>
      <sz val="13"/>
      <color indexed="56"/>
      <name val="宋体"/>
      <charset val="134"/>
    </font>
    <font>
      <b/>
      <sz val="10"/>
      <name val="Arial"/>
      <charset val="134"/>
    </font>
    <font>
      <u/>
      <sz val="12"/>
      <color indexed="36"/>
      <name val="宋体"/>
      <charset val="134"/>
    </font>
    <font>
      <b/>
      <sz val="14"/>
      <name val="楷体"/>
      <charset val="134"/>
    </font>
    <font>
      <b/>
      <sz val="12"/>
      <name val="Arial"/>
      <charset val="134"/>
    </font>
    <font>
      <b/>
      <sz val="11"/>
      <color indexed="54"/>
      <name val="宋体"/>
      <charset val="134"/>
    </font>
    <font>
      <sz val="7"/>
      <name val="Small Fonts"/>
      <charset val="134"/>
    </font>
    <font>
      <b/>
      <sz val="15"/>
      <color indexed="54"/>
      <name val="宋体"/>
      <charset val="134"/>
    </font>
    <font>
      <sz val="10"/>
      <name val="Geneva"/>
      <charset val="134"/>
    </font>
    <font>
      <b/>
      <sz val="10"/>
      <color indexed="9"/>
      <name val="宋体"/>
      <charset val="134"/>
    </font>
    <font>
      <b/>
      <sz val="18"/>
      <color indexed="62"/>
      <name val="宋体"/>
      <charset val="134"/>
    </font>
    <font>
      <u/>
      <sz val="10"/>
      <color indexed="12"/>
      <name val="Times"/>
      <charset val="134"/>
    </font>
    <font>
      <b/>
      <sz val="18"/>
      <color indexed="54"/>
      <name val="宋体"/>
      <charset val="134"/>
    </font>
    <font>
      <sz val="8"/>
      <name val="Times New Roman"/>
      <charset val="134"/>
    </font>
    <font>
      <b/>
      <sz val="13"/>
      <color indexed="54"/>
      <name val="宋体"/>
      <charset val="134"/>
    </font>
    <font>
      <b/>
      <sz val="8"/>
      <color indexed="9"/>
      <name val="宋体"/>
      <charset val="134"/>
    </font>
    <font>
      <sz val="9"/>
      <name val="宋体"/>
      <charset val="134"/>
    </font>
    <font>
      <sz val="12"/>
      <name val="Helv"/>
      <charset val="134"/>
    </font>
    <font>
      <sz val="12"/>
      <color indexed="9"/>
      <name val="Helv"/>
      <charset val="134"/>
    </font>
    <font>
      <sz val="9"/>
      <name val="微软雅黑"/>
      <charset val="134"/>
    </font>
    <font>
      <sz val="10"/>
      <color indexed="8"/>
      <name val="MS Sans Serif"/>
      <charset val="134"/>
    </font>
    <font>
      <b/>
      <sz val="11"/>
      <color rgb="FF000000"/>
      <name val="仿宋_GB2312"/>
      <charset val="134"/>
    </font>
    <font>
      <sz val="12"/>
      <color theme="1"/>
      <name val="宋体"/>
      <charset val="134"/>
    </font>
    <font>
      <sz val="14"/>
      <color rgb="FF000000"/>
      <name val="宋体"/>
      <charset val="134"/>
    </font>
    <font>
      <b/>
      <sz val="18"/>
      <color rgb="FF000000"/>
      <name val="方正小标宋简体"/>
      <charset val="134"/>
    </font>
    <font>
      <b/>
      <sz val="14"/>
      <color rgb="FF000000"/>
      <name val="宋体"/>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42"/>
        <bgColor indexed="64"/>
      </patternFill>
    </fill>
    <fill>
      <patternFill patternType="solid">
        <fgColor indexed="10"/>
        <bgColor indexed="64"/>
      </patternFill>
    </fill>
    <fill>
      <patternFill patternType="solid">
        <fgColor indexed="54"/>
        <bgColor indexed="64"/>
      </patternFill>
    </fill>
    <fill>
      <patternFill patternType="solid">
        <fgColor indexed="22"/>
        <bgColor indexed="64"/>
      </patternFill>
    </fill>
    <fill>
      <patternFill patternType="solid">
        <fgColor indexed="46"/>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11"/>
        <bgColor indexed="64"/>
      </patternFill>
    </fill>
    <fill>
      <patternFill patternType="solid">
        <fgColor indexed="43"/>
        <bgColor indexed="64"/>
      </patternFill>
    </fill>
    <fill>
      <patternFill patternType="solid">
        <fgColor indexed="53"/>
        <bgColor indexed="64"/>
      </patternFill>
    </fill>
    <fill>
      <patternFill patternType="solid">
        <fgColor indexed="49"/>
        <bgColor indexed="64"/>
      </patternFill>
    </fill>
    <fill>
      <patternFill patternType="solid">
        <fgColor indexed="25"/>
        <bgColor indexed="64"/>
      </patternFill>
    </fill>
    <fill>
      <patternFill patternType="solid">
        <fgColor indexed="40"/>
        <bgColor indexed="64"/>
      </patternFill>
    </fill>
    <fill>
      <patternFill patternType="solid">
        <fgColor indexed="48"/>
        <bgColor indexed="64"/>
      </patternFill>
    </fill>
    <fill>
      <patternFill patternType="solid">
        <fgColor indexed="51"/>
        <bgColor indexed="64"/>
      </patternFill>
    </fill>
    <fill>
      <patternFill patternType="solid">
        <fgColor indexed="62"/>
        <bgColor indexed="64"/>
      </patternFill>
    </fill>
    <fill>
      <patternFill patternType="lightUp">
        <fgColor indexed="9"/>
        <bgColor indexed="29"/>
      </patternFill>
    </fill>
    <fill>
      <patternFill patternType="lightUp">
        <fgColor indexed="9"/>
        <bgColor indexed="55"/>
      </patternFill>
    </fill>
    <fill>
      <patternFill patternType="solid">
        <fgColor indexed="31"/>
        <bgColor indexed="64"/>
      </patternFill>
    </fill>
    <fill>
      <patternFill patternType="solid">
        <fgColor indexed="14"/>
        <bgColor indexed="64"/>
      </patternFill>
    </fill>
    <fill>
      <patternFill patternType="gray0625"/>
    </fill>
    <fill>
      <patternFill patternType="solid">
        <fgColor indexed="36"/>
        <bgColor indexed="64"/>
      </patternFill>
    </fill>
    <fill>
      <patternFill patternType="lightUp">
        <fgColor indexed="9"/>
        <bgColor indexed="22"/>
      </patternFill>
    </fill>
    <fill>
      <patternFill patternType="solid">
        <fgColor indexed="57"/>
        <bgColor indexed="64"/>
      </patternFill>
    </fill>
    <fill>
      <patternFill patternType="solid">
        <fgColor indexed="30"/>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11"/>
      </top>
      <bottom style="double">
        <color indexed="11"/>
      </bottom>
      <diagonal/>
    </border>
    <border>
      <left style="thin">
        <color auto="1"/>
      </left>
      <right style="thin">
        <color auto="1"/>
      </right>
      <top/>
      <bottom/>
      <diagonal/>
    </border>
    <border>
      <left/>
      <right/>
      <top/>
      <bottom style="thick">
        <color indexed="22"/>
      </bottom>
      <diagonal/>
    </border>
    <border>
      <left/>
      <right/>
      <top style="medium">
        <color auto="1"/>
      </top>
      <bottom style="medium">
        <color auto="1"/>
      </bottom>
      <diagonal/>
    </border>
    <border>
      <left/>
      <right/>
      <top/>
      <bottom style="medium">
        <color indexed="43"/>
      </bottom>
      <diagonal/>
    </border>
    <border>
      <left/>
      <right/>
      <top/>
      <bottom style="thick">
        <color indexed="11"/>
      </bottom>
      <diagonal/>
    </border>
    <border>
      <left/>
      <right/>
      <top style="medium">
        <color indexed="9"/>
      </top>
      <bottom style="medium">
        <color indexed="9"/>
      </bottom>
      <diagonal/>
    </border>
    <border>
      <left/>
      <right/>
      <top/>
      <bottom style="thick">
        <color indexed="43"/>
      </bottom>
      <diagonal/>
    </border>
  </borders>
  <cellStyleXfs count="225">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3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 fillId="5" borderId="17"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18" applyNumberFormat="0" applyFill="0" applyAlignment="0" applyProtection="0">
      <alignment vertical="center"/>
    </xf>
    <xf numFmtId="0" fontId="73" fillId="0" borderId="18" applyNumberFormat="0" applyFill="0" applyAlignment="0" applyProtection="0">
      <alignment vertical="center"/>
    </xf>
    <xf numFmtId="0" fontId="74" fillId="0" borderId="19" applyNumberFormat="0" applyFill="0" applyAlignment="0" applyProtection="0">
      <alignment vertical="center"/>
    </xf>
    <xf numFmtId="0" fontId="74" fillId="0" borderId="0" applyNumberFormat="0" applyFill="0" applyBorder="0" applyAlignment="0" applyProtection="0">
      <alignment vertical="center"/>
    </xf>
    <xf numFmtId="0" fontId="75" fillId="6" borderId="20" applyNumberFormat="0" applyAlignment="0" applyProtection="0">
      <alignment vertical="center"/>
    </xf>
    <xf numFmtId="0" fontId="76" fillId="7" borderId="21" applyNumberFormat="0" applyAlignment="0" applyProtection="0">
      <alignment vertical="center"/>
    </xf>
    <xf numFmtId="0" fontId="77" fillId="7" borderId="20" applyNumberFormat="0" applyAlignment="0" applyProtection="0">
      <alignment vertical="center"/>
    </xf>
    <xf numFmtId="0" fontId="78" fillId="8" borderId="22" applyNumberFormat="0" applyAlignment="0" applyProtection="0">
      <alignment vertical="center"/>
    </xf>
    <xf numFmtId="0" fontId="79" fillId="0" borderId="23" applyNumberFormat="0" applyFill="0" applyAlignment="0" applyProtection="0">
      <alignment vertical="center"/>
    </xf>
    <xf numFmtId="0" fontId="80" fillId="0" borderId="24" applyNumberFormat="0" applyFill="0" applyAlignment="0" applyProtection="0">
      <alignment vertical="center"/>
    </xf>
    <xf numFmtId="0" fontId="81" fillId="9" borderId="0" applyNumberFormat="0" applyBorder="0" applyAlignment="0" applyProtection="0">
      <alignment vertical="center"/>
    </xf>
    <xf numFmtId="0" fontId="82" fillId="10" borderId="0" applyNumberFormat="0" applyBorder="0" applyAlignment="0" applyProtection="0">
      <alignment vertical="center"/>
    </xf>
    <xf numFmtId="0" fontId="83" fillId="11" borderId="0" applyNumberFormat="0" applyBorder="0" applyAlignment="0" applyProtection="0">
      <alignment vertical="center"/>
    </xf>
    <xf numFmtId="0" fontId="84" fillId="12" borderId="0" applyNumberFormat="0" applyBorder="0" applyAlignment="0" applyProtection="0">
      <alignment vertical="center"/>
    </xf>
    <xf numFmtId="0" fontId="85" fillId="13" borderId="0" applyNumberFormat="0" applyBorder="0" applyAlignment="0" applyProtection="0">
      <alignment vertical="center"/>
    </xf>
    <xf numFmtId="0" fontId="85" fillId="14"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5" fillId="17" borderId="0" applyNumberFormat="0" applyBorder="0" applyAlignment="0" applyProtection="0">
      <alignment vertical="center"/>
    </xf>
    <xf numFmtId="0" fontId="85" fillId="18" borderId="0" applyNumberFormat="0" applyBorder="0" applyAlignment="0" applyProtection="0">
      <alignment vertical="center"/>
    </xf>
    <xf numFmtId="0" fontId="84" fillId="19" borderId="0" applyNumberFormat="0" applyBorder="0" applyAlignment="0" applyProtection="0">
      <alignment vertical="center"/>
    </xf>
    <xf numFmtId="0" fontId="84" fillId="20" borderId="0" applyNumberFormat="0" applyBorder="0" applyAlignment="0" applyProtection="0">
      <alignment vertical="center"/>
    </xf>
    <xf numFmtId="0" fontId="85" fillId="21" borderId="0" applyNumberFormat="0" applyBorder="0" applyAlignment="0" applyProtection="0">
      <alignment vertical="center"/>
    </xf>
    <xf numFmtId="0" fontId="85" fillId="22" borderId="0" applyNumberFormat="0" applyBorder="0" applyAlignment="0" applyProtection="0">
      <alignment vertical="center"/>
    </xf>
    <xf numFmtId="0" fontId="84" fillId="23" borderId="0" applyNumberFormat="0" applyBorder="0" applyAlignment="0" applyProtection="0">
      <alignment vertical="center"/>
    </xf>
    <xf numFmtId="0" fontId="84" fillId="24" borderId="0" applyNumberFormat="0" applyBorder="0" applyAlignment="0" applyProtection="0">
      <alignment vertical="center"/>
    </xf>
    <xf numFmtId="0" fontId="85" fillId="25" borderId="0" applyNumberFormat="0" applyBorder="0" applyAlignment="0" applyProtection="0">
      <alignment vertical="center"/>
    </xf>
    <xf numFmtId="0" fontId="85" fillId="26" borderId="0" applyNumberFormat="0" applyBorder="0" applyAlignment="0" applyProtection="0">
      <alignment vertical="center"/>
    </xf>
    <xf numFmtId="0" fontId="84" fillId="27" borderId="0" applyNumberFormat="0" applyBorder="0" applyAlignment="0" applyProtection="0">
      <alignment vertical="center"/>
    </xf>
    <xf numFmtId="0" fontId="84" fillId="28" borderId="0" applyNumberFormat="0" applyBorder="0" applyAlignment="0" applyProtection="0">
      <alignment vertical="center"/>
    </xf>
    <xf numFmtId="0" fontId="85" fillId="29" borderId="0" applyNumberFormat="0" applyBorder="0" applyAlignment="0" applyProtection="0">
      <alignment vertical="center"/>
    </xf>
    <xf numFmtId="0" fontId="85" fillId="30" borderId="0" applyNumberFormat="0" applyBorder="0" applyAlignment="0" applyProtection="0">
      <alignment vertical="center"/>
    </xf>
    <xf numFmtId="0" fontId="84" fillId="31" borderId="0" applyNumberFormat="0" applyBorder="0" applyAlignment="0" applyProtection="0">
      <alignment vertical="center"/>
    </xf>
    <xf numFmtId="0" fontId="84" fillId="32" borderId="0" applyNumberFormat="0" applyBorder="0" applyAlignment="0" applyProtection="0">
      <alignment vertical="center"/>
    </xf>
    <xf numFmtId="0" fontId="85" fillId="33" borderId="0" applyNumberFormat="0" applyBorder="0" applyAlignment="0" applyProtection="0">
      <alignment vertical="center"/>
    </xf>
    <xf numFmtId="0" fontId="85" fillId="34" borderId="0" applyNumberFormat="0" applyBorder="0" applyAlignment="0" applyProtection="0">
      <alignment vertical="center"/>
    </xf>
    <xf numFmtId="0" fontId="84" fillId="35" borderId="0" applyNumberFormat="0" applyBorder="0" applyAlignment="0" applyProtection="0">
      <alignment vertical="center"/>
    </xf>
    <xf numFmtId="0" fontId="86" fillId="36" borderId="25" applyNumberFormat="0" applyAlignment="0" applyProtection="0">
      <alignment vertical="center"/>
    </xf>
    <xf numFmtId="0" fontId="87" fillId="37" borderId="0" applyNumberFormat="0" applyBorder="0" applyAlignment="0" applyProtection="0">
      <alignment vertical="center"/>
    </xf>
    <xf numFmtId="1" fontId="88" fillId="0" borderId="13" applyFill="0" applyProtection="0">
      <alignment horizontal="center" vertical="center"/>
    </xf>
    <xf numFmtId="0" fontId="89" fillId="0" borderId="26" applyNumberFormat="0" applyFill="0" applyAlignment="0" applyProtection="0">
      <alignment vertical="center"/>
    </xf>
    <xf numFmtId="0" fontId="90" fillId="38" borderId="0" applyNumberFormat="0" applyBorder="0" applyAlignment="0" applyProtection="0">
      <alignment vertical="center"/>
    </xf>
    <xf numFmtId="0" fontId="91" fillId="39" borderId="0" applyNumberFormat="0" applyBorder="0" applyAlignment="0" applyProtection="0">
      <alignment vertical="center"/>
    </xf>
    <xf numFmtId="0" fontId="15" fillId="40" borderId="0" applyNumberFormat="0" applyBorder="0" applyAlignment="0" applyProtection="0">
      <alignment vertical="center"/>
    </xf>
    <xf numFmtId="0" fontId="92" fillId="41" borderId="0" applyNumberFormat="0" applyBorder="0" applyAlignment="0" applyProtection="0">
      <alignment vertical="center"/>
    </xf>
    <xf numFmtId="0" fontId="93" fillId="0" borderId="27" applyNumberFormat="0" applyFill="0" applyAlignment="0" applyProtection="0">
      <alignment vertical="center"/>
    </xf>
    <xf numFmtId="0" fontId="94" fillId="40" borderId="25" applyNumberFormat="0" applyAlignment="0" applyProtection="0">
      <alignment vertical="center"/>
    </xf>
    <xf numFmtId="0" fontId="91" fillId="42" borderId="0" applyNumberFormat="0" applyBorder="0" applyAlignment="0" applyProtection="0">
      <alignment vertical="center"/>
    </xf>
    <xf numFmtId="176" fontId="88" fillId="0" borderId="13" applyFill="0" applyProtection="0">
      <alignment horizontal="right" vertical="center"/>
    </xf>
    <xf numFmtId="0" fontId="90" fillId="42" borderId="0" applyNumberFormat="0" applyBorder="0" applyAlignment="0" applyProtection="0">
      <alignment vertical="center"/>
    </xf>
    <xf numFmtId="0" fontId="91" fillId="43" borderId="0" applyNumberFormat="0" applyBorder="0" applyAlignment="0" applyProtection="0">
      <alignment vertical="center"/>
    </xf>
    <xf numFmtId="0" fontId="95" fillId="44" borderId="0" applyNumberFormat="0" applyBorder="0" applyAlignment="0" applyProtection="0">
      <alignment vertical="center"/>
    </xf>
    <xf numFmtId="0" fontId="96" fillId="45" borderId="1" applyNumberFormat="0" applyBorder="0" applyAlignment="0" applyProtection="0">
      <alignment vertical="center"/>
    </xf>
    <xf numFmtId="0" fontId="97" fillId="46" borderId="0" applyNumberFormat="0" applyBorder="0" applyAlignment="0" applyProtection="0">
      <alignment vertical="center"/>
    </xf>
    <xf numFmtId="0" fontId="90" fillId="47" borderId="0" applyNumberFormat="0" applyBorder="0" applyAlignment="0" applyProtection="0">
      <alignment vertical="center"/>
    </xf>
    <xf numFmtId="0" fontId="91" fillId="48" borderId="0" applyNumberFormat="0" applyBorder="0" applyAlignment="0" applyProtection="0">
      <alignment vertical="center"/>
    </xf>
    <xf numFmtId="0" fontId="98" fillId="0" borderId="0" applyNumberFormat="0" applyFill="0" applyBorder="0" applyAlignment="0" applyProtection="0">
      <alignment vertical="center"/>
    </xf>
    <xf numFmtId="0" fontId="0" fillId="45" borderId="28" applyNumberFormat="0" applyFont="0" applyAlignment="0" applyProtection="0">
      <alignment vertical="center"/>
    </xf>
    <xf numFmtId="0" fontId="90" fillId="49" borderId="0" applyNumberFormat="0" applyBorder="0" applyAlignment="0" applyProtection="0">
      <alignment vertical="center"/>
    </xf>
    <xf numFmtId="0" fontId="99" fillId="0" borderId="29" applyNumberFormat="0" applyFill="0" applyAlignment="0" applyProtection="0">
      <alignment vertical="center"/>
    </xf>
    <xf numFmtId="0" fontId="100" fillId="41" borderId="0" applyNumberFormat="0" applyBorder="0" applyAlignment="0" applyProtection="0">
      <alignment vertical="center"/>
    </xf>
    <xf numFmtId="0" fontId="92" fillId="46" borderId="0" applyNumberFormat="0" applyBorder="0" applyAlignment="0" applyProtection="0">
      <alignment vertical="center"/>
    </xf>
    <xf numFmtId="0" fontId="7" fillId="0" borderId="0">
      <alignment vertical="center"/>
    </xf>
    <xf numFmtId="0" fontId="101" fillId="40" borderId="30" applyNumberFormat="0" applyAlignment="0" applyProtection="0">
      <alignment vertical="center"/>
    </xf>
    <xf numFmtId="0" fontId="102" fillId="0" borderId="0" applyNumberFormat="0" applyFill="0" applyBorder="0" applyAlignment="0" applyProtection="0">
      <alignment vertical="center"/>
    </xf>
    <xf numFmtId="0" fontId="103" fillId="0" borderId="31">
      <alignment horizontal="center" vertical="center"/>
    </xf>
    <xf numFmtId="0" fontId="104" fillId="50" borderId="0" applyNumberFormat="0" applyBorder="0" applyAlignment="0" applyProtection="0">
      <alignment vertical="center"/>
    </xf>
    <xf numFmtId="0" fontId="0" fillId="37" borderId="0" applyNumberFormat="0" applyBorder="0" applyAlignment="0" applyProtection="0">
      <alignment vertical="center"/>
    </xf>
    <xf numFmtId="0" fontId="105" fillId="0" borderId="0" applyNumberFormat="0" applyFill="0" applyBorder="0" applyAlignment="0" applyProtection="0">
      <alignment vertical="center"/>
    </xf>
    <xf numFmtId="0" fontId="106" fillId="43" borderId="32" applyNumberFormat="0" applyAlignment="0" applyProtection="0">
      <alignment vertical="center"/>
    </xf>
    <xf numFmtId="0" fontId="0" fillId="0" borderId="0">
      <alignment vertical="center"/>
    </xf>
    <xf numFmtId="0" fontId="88" fillId="0" borderId="2" applyNumberFormat="0" applyFill="0" applyProtection="0">
      <alignment horizontal="right" vertical="center"/>
    </xf>
    <xf numFmtId="0" fontId="107" fillId="0" borderId="0" applyNumberFormat="0" applyFill="0" applyBorder="0" applyAlignment="0" applyProtection="0">
      <alignment vertical="center"/>
    </xf>
    <xf numFmtId="0" fontId="30" fillId="0" borderId="0" applyNumberFormat="0" applyFont="0" applyFill="0" applyBorder="0" applyAlignment="0" applyProtection="0">
      <alignment horizontal="left" vertical="center"/>
    </xf>
    <xf numFmtId="0" fontId="108" fillId="0" borderId="0">
      <alignment vertical="center"/>
    </xf>
    <xf numFmtId="0" fontId="0" fillId="44" borderId="0" applyNumberFormat="0" applyBorder="0" applyAlignment="0" applyProtection="0">
      <alignment vertical="center"/>
    </xf>
    <xf numFmtId="177" fontId="3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2" fillId="0" borderId="33" applyNumberFormat="0" applyFill="0" applyAlignment="0" applyProtection="0">
      <alignment vertical="center"/>
    </xf>
    <xf numFmtId="0" fontId="91" fillId="40" borderId="0" applyNumberFormat="0" applyBorder="0" applyAlignment="0" applyProtection="0">
      <alignment vertical="center"/>
    </xf>
    <xf numFmtId="0" fontId="110" fillId="0" borderId="0">
      <alignment vertical="center"/>
    </xf>
    <xf numFmtId="0" fontId="90" fillId="39" borderId="0" applyNumberFormat="0" applyBorder="0" applyAlignment="0" applyProtection="0">
      <alignment vertical="center"/>
    </xf>
    <xf numFmtId="41" fontId="0" fillId="0" borderId="0" applyFont="0" applyFill="0" applyBorder="0" applyAlignment="0" applyProtection="0">
      <alignment vertical="center"/>
    </xf>
    <xf numFmtId="0" fontId="111" fillId="0" borderId="0" applyNumberFormat="0" applyFill="0" applyBorder="0" applyAlignment="0" applyProtection="0">
      <alignment vertical="top"/>
      <protection locked="0"/>
    </xf>
    <xf numFmtId="178" fontId="112" fillId="0" borderId="0">
      <alignment vertical="center"/>
    </xf>
    <xf numFmtId="0" fontId="88" fillId="0" borderId="2" applyNumberFormat="0" applyFill="0" applyProtection="0">
      <alignment horizontal="left" vertical="center"/>
    </xf>
    <xf numFmtId="0" fontId="113" fillId="0" borderId="0" applyNumberFormat="0" applyFill="0" applyBorder="0" applyAlignment="0" applyProtection="0">
      <alignment vertical="top"/>
      <protection locked="0"/>
    </xf>
    <xf numFmtId="0" fontId="90" fillId="51" borderId="0" applyNumberFormat="0" applyBorder="0" applyAlignment="0" applyProtection="0">
      <alignment vertical="center"/>
    </xf>
    <xf numFmtId="0" fontId="90" fillId="52" borderId="0" applyNumberFormat="0" applyBorder="0" applyAlignment="0" applyProtection="0">
      <alignment vertical="center"/>
    </xf>
    <xf numFmtId="0" fontId="91" fillId="53" borderId="0" applyNumberFormat="0" applyBorder="0" applyAlignment="0" applyProtection="0">
      <alignment vertical="center"/>
    </xf>
    <xf numFmtId="0" fontId="90" fillId="40" borderId="0" applyNumberFormat="0" applyBorder="0" applyAlignment="0" applyProtection="0">
      <alignment vertical="center"/>
    </xf>
    <xf numFmtId="0" fontId="90" fillId="54" borderId="0" applyNumberFormat="0" applyBorder="0" applyAlignment="0" applyProtection="0">
      <alignment vertical="center"/>
    </xf>
    <xf numFmtId="0" fontId="95" fillId="37" borderId="0" applyNumberFormat="0" applyBorder="0" applyAlignment="0" applyProtection="0">
      <alignment vertical="center"/>
    </xf>
    <xf numFmtId="0" fontId="90" fillId="55" borderId="0" applyNumberFormat="0" applyBorder="0" applyAlignment="0" applyProtection="0">
      <alignment vertical="center"/>
    </xf>
    <xf numFmtId="0" fontId="90" fillId="56" borderId="0" applyNumberFormat="0" applyBorder="0" applyAlignment="0" applyProtection="0">
      <alignment vertical="center"/>
    </xf>
    <xf numFmtId="0" fontId="90" fillId="57" borderId="0" applyNumberFormat="0" applyBorder="0" applyAlignment="0" applyProtection="0">
      <alignment vertical="center"/>
    </xf>
    <xf numFmtId="0" fontId="114" fillId="58" borderId="0" applyNumberFormat="0" applyBorder="0" applyAlignment="0" applyProtection="0">
      <alignment vertical="center"/>
    </xf>
    <xf numFmtId="0" fontId="114" fillId="59" borderId="0" applyNumberFormat="0" applyBorder="0" applyAlignment="0" applyProtection="0">
      <alignment vertical="center"/>
    </xf>
    <xf numFmtId="179" fontId="0" fillId="0" borderId="0" applyFont="0" applyFill="0" applyBorder="0" applyAlignment="0" applyProtection="0">
      <alignment vertical="center"/>
    </xf>
    <xf numFmtId="0" fontId="115" fillId="0" borderId="0">
      <alignment vertical="center"/>
    </xf>
    <xf numFmtId="0" fontId="0" fillId="46" borderId="0" applyNumberFormat="0" applyBorder="0" applyAlignment="0" applyProtection="0">
      <alignment vertical="center"/>
    </xf>
    <xf numFmtId="0" fontId="15" fillId="60" borderId="0" applyNumberFormat="0" applyBorder="0" applyAlignment="0" applyProtection="0">
      <alignment vertical="center"/>
    </xf>
    <xf numFmtId="0" fontId="0" fillId="60" borderId="0" applyNumberFormat="0" applyBorder="0" applyAlignment="0" applyProtection="0">
      <alignment vertical="center"/>
    </xf>
    <xf numFmtId="0" fontId="90" fillId="61" borderId="0" applyNumberFormat="0" applyBorder="0" applyAlignment="0" applyProtection="0">
      <alignment vertical="center"/>
    </xf>
    <xf numFmtId="0" fontId="116" fillId="0" borderId="13" applyNumberFormat="0" applyFill="0" applyProtection="0">
      <alignment horizontal="center" vertical="center"/>
    </xf>
    <xf numFmtId="0" fontId="116" fillId="0" borderId="13" applyNumberFormat="0" applyFill="0" applyProtection="0">
      <alignment horizontal="left" vertical="center"/>
    </xf>
    <xf numFmtId="0" fontId="100" fillId="46" borderId="0" applyNumberFormat="0" applyBorder="0" applyAlignment="0" applyProtection="0">
      <alignment vertical="center"/>
    </xf>
    <xf numFmtId="0" fontId="0" fillId="56" borderId="0" applyNumberFormat="0" applyBorder="0" applyAlignment="0" applyProtection="0">
      <alignment vertical="center"/>
    </xf>
    <xf numFmtId="0" fontId="15" fillId="45" borderId="0" applyNumberFormat="0" applyBorder="0" applyAlignment="0" applyProtection="0">
      <alignment vertical="center"/>
    </xf>
    <xf numFmtId="4" fontId="0" fillId="0" borderId="0" applyFont="0" applyFill="0" applyBorder="0" applyAlignment="0" applyProtection="0">
      <alignment vertical="center"/>
    </xf>
    <xf numFmtId="0" fontId="30" fillId="0" borderId="0">
      <alignment vertical="center"/>
    </xf>
    <xf numFmtId="0" fontId="93" fillId="0" borderId="34" applyNumberFormat="0" applyFill="0" applyAlignment="0" applyProtection="0">
      <alignment vertical="center"/>
    </xf>
    <xf numFmtId="0" fontId="117" fillId="62" borderId="35">
      <alignment vertical="center"/>
      <protection locked="0"/>
    </xf>
    <xf numFmtId="0" fontId="90" fillId="63" borderId="0" applyNumberFormat="0" applyBorder="0" applyAlignment="0" applyProtection="0">
      <alignment vertical="center"/>
    </xf>
    <xf numFmtId="0" fontId="118" fillId="0" borderId="1">
      <alignment horizontal="left" vertical="center"/>
    </xf>
    <xf numFmtId="180" fontId="30" fillId="0" borderId="0" applyFont="0" applyFill="0" applyBorder="0" applyAlignment="0" applyProtection="0">
      <alignment vertical="center"/>
    </xf>
    <xf numFmtId="0" fontId="87" fillId="44" borderId="0" applyNumberFormat="0" applyBorder="0" applyAlignment="0" applyProtection="0">
      <alignment vertical="center"/>
    </xf>
    <xf numFmtId="0" fontId="30" fillId="0" borderId="0">
      <alignment vertical="center"/>
    </xf>
    <xf numFmtId="0" fontId="30" fillId="0" borderId="0">
      <alignment vertical="center"/>
    </xf>
    <xf numFmtId="15" fontId="115" fillId="0" borderId="0">
      <alignment vertical="center"/>
    </xf>
    <xf numFmtId="0" fontId="7" fillId="0" borderId="0" applyAlignment="0"/>
    <xf numFmtId="0" fontId="30" fillId="0" borderId="0">
      <alignment vertical="center"/>
    </xf>
    <xf numFmtId="0" fontId="114" fillId="64" borderId="0" applyNumberFormat="0" applyBorder="0" applyAlignment="0" applyProtection="0">
      <alignment vertical="center"/>
    </xf>
    <xf numFmtId="0" fontId="30" fillId="0" borderId="0">
      <alignment vertical="center"/>
    </xf>
    <xf numFmtId="0" fontId="30" fillId="0" borderId="0">
      <alignment vertical="center"/>
    </xf>
    <xf numFmtId="49" fontId="30" fillId="0" borderId="0" applyFont="0" applyFill="0" applyBorder="0" applyAlignment="0" applyProtection="0">
      <alignment vertical="center"/>
    </xf>
    <xf numFmtId="0" fontId="119" fillId="0" borderId="36" applyNumberFormat="0" applyFill="0" applyAlignment="0" applyProtection="0">
      <alignment vertical="center"/>
    </xf>
    <xf numFmtId="181" fontId="0" fillId="0" borderId="0" applyFont="0" applyFill="0" applyBorder="0" applyAlignment="0" applyProtection="0">
      <alignment vertical="center"/>
    </xf>
    <xf numFmtId="0" fontId="0" fillId="0" borderId="0">
      <alignment vertical="center"/>
    </xf>
    <xf numFmtId="0" fontId="90" fillId="65" borderId="0" applyNumberFormat="0" applyBorder="0" applyAlignment="0" applyProtection="0">
      <alignment vertical="center"/>
    </xf>
    <xf numFmtId="0" fontId="30" fillId="0" borderId="0"/>
    <xf numFmtId="0" fontId="120" fillId="0" borderId="0" applyNumberFormat="0" applyFill="0" applyBorder="0" applyAlignment="0" applyProtection="0">
      <alignment vertical="center"/>
    </xf>
    <xf numFmtId="0" fontId="0" fillId="0" borderId="0">
      <alignment vertical="center"/>
    </xf>
    <xf numFmtId="0" fontId="30" fillId="0" borderId="0">
      <alignment vertical="center"/>
    </xf>
    <xf numFmtId="0" fontId="121" fillId="0" borderId="0" applyNumberFormat="0" applyFill="0" applyBorder="0" applyAlignment="0" applyProtection="0">
      <alignment vertical="top"/>
      <protection locked="0"/>
    </xf>
    <xf numFmtId="0" fontId="30" fillId="0" borderId="0">
      <alignment vertical="center"/>
    </xf>
    <xf numFmtId="0" fontId="30" fillId="0" borderId="0">
      <alignment vertical="center"/>
    </xf>
    <xf numFmtId="0" fontId="0" fillId="48" borderId="0" applyNumberFormat="0" applyBorder="0" applyAlignment="0" applyProtection="0">
      <alignment vertical="center"/>
    </xf>
    <xf numFmtId="0" fontId="30" fillId="0" borderId="0" applyFont="0" applyFill="0" applyBorder="0" applyAlignment="0" applyProtection="0">
      <alignment vertical="center"/>
    </xf>
    <xf numFmtId="182" fontId="112" fillId="0" borderId="0">
      <alignment vertical="center"/>
    </xf>
    <xf numFmtId="183" fontId="30" fillId="0" borderId="0" applyFont="0" applyFill="0" applyProtection="0">
      <alignment vertical="center"/>
    </xf>
    <xf numFmtId="0" fontId="122" fillId="0" borderId="2" applyNumberFormat="0" applyFill="0" applyProtection="0">
      <alignment horizontal="center" vertical="center"/>
    </xf>
    <xf numFmtId="0" fontId="30" fillId="0" borderId="0" applyNumberFormat="0" applyFill="0" applyBorder="0" applyAlignment="0" applyProtection="0">
      <alignment vertical="center"/>
    </xf>
    <xf numFmtId="0" fontId="123" fillId="0" borderId="37" applyNumberFormat="0" applyAlignment="0" applyProtection="0">
      <alignment horizontal="left" vertical="center"/>
    </xf>
    <xf numFmtId="0" fontId="124" fillId="0" borderId="38" applyNumberFormat="0" applyFill="0" applyAlignment="0" applyProtection="0">
      <alignment vertical="center"/>
    </xf>
    <xf numFmtId="0" fontId="90" fillId="50" borderId="0" applyNumberFormat="0" applyBorder="0" applyAlignment="0" applyProtection="0">
      <alignment vertical="center"/>
    </xf>
    <xf numFmtId="37" fontId="125" fillId="0" borderId="0">
      <alignment vertical="center"/>
    </xf>
    <xf numFmtId="0" fontId="123" fillId="0" borderId="10">
      <alignment horizontal="left" vertical="center"/>
    </xf>
    <xf numFmtId="184" fontId="30" fillId="0" borderId="0" applyFont="0" applyFill="0" applyBorder="0" applyAlignment="0" applyProtection="0">
      <alignment vertical="center"/>
    </xf>
    <xf numFmtId="0" fontId="88" fillId="0" borderId="0" applyProtection="0">
      <alignment vertical="center"/>
    </xf>
    <xf numFmtId="0" fontId="91" fillId="52" borderId="0" applyNumberFormat="0" applyBorder="0" applyAlignment="0" applyProtection="0">
      <alignment vertical="center"/>
    </xf>
    <xf numFmtId="0" fontId="90" fillId="36" borderId="0" applyNumberFormat="0" applyBorder="0" applyAlignment="0" applyProtection="0">
      <alignment vertical="center"/>
    </xf>
    <xf numFmtId="0" fontId="90" fillId="46" borderId="0" applyNumberFormat="0" applyBorder="0" applyAlignment="0" applyProtection="0">
      <alignment vertical="center"/>
    </xf>
    <xf numFmtId="0" fontId="30" fillId="0" borderId="0">
      <alignment vertical="center"/>
    </xf>
    <xf numFmtId="0" fontId="90" fillId="66" borderId="0" applyNumberFormat="0" applyBorder="0" applyAlignment="0" applyProtection="0">
      <alignment vertical="center"/>
    </xf>
    <xf numFmtId="0" fontId="126" fillId="0" borderId="39" applyNumberFormat="0" applyFill="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0" fontId="124" fillId="0" borderId="0" applyNumberFormat="0" applyFill="0" applyBorder="0" applyAlignment="0" applyProtection="0">
      <alignment vertical="center"/>
    </xf>
    <xf numFmtId="0" fontId="0" fillId="36" borderId="0" applyNumberFormat="0" applyBorder="0" applyAlignment="0" applyProtection="0">
      <alignment vertical="center"/>
    </xf>
    <xf numFmtId="0" fontId="0" fillId="47" borderId="0" applyNumberFormat="0" applyBorder="0" applyAlignment="0" applyProtection="0">
      <alignment vertical="center"/>
    </xf>
    <xf numFmtId="0" fontId="127" fillId="0" borderId="0">
      <alignment vertical="center"/>
    </xf>
    <xf numFmtId="0" fontId="128" fillId="36" borderId="40">
      <alignment horizontal="left" vertical="center"/>
      <protection locked="0" hidden="1"/>
    </xf>
    <xf numFmtId="0" fontId="0" fillId="50" borderId="0" applyNumberFormat="0" applyBorder="0" applyAlignment="0" applyProtection="0">
      <alignment vertical="center"/>
    </xf>
    <xf numFmtId="0" fontId="30" fillId="0" borderId="0">
      <alignment vertical="center"/>
    </xf>
    <xf numFmtId="0" fontId="129" fillId="0" borderId="0" applyNumberFormat="0" applyFill="0" applyBorder="0" applyAlignment="0" applyProtection="0">
      <alignment vertical="center"/>
    </xf>
    <xf numFmtId="0" fontId="0" fillId="2" borderId="0" applyNumberFormat="0" applyBorder="0" applyAlignment="0" applyProtection="0">
      <alignment vertical="center"/>
    </xf>
    <xf numFmtId="185" fontId="30" fillId="0" borderId="0" applyFont="0" applyFill="0" applyBorder="0" applyAlignment="0" applyProtection="0">
      <alignment vertical="center"/>
    </xf>
    <xf numFmtId="0" fontId="0" fillId="45" borderId="0" applyNumberFormat="0" applyBorder="0" applyAlignment="0" applyProtection="0">
      <alignment vertical="center"/>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center"/>
    </xf>
    <xf numFmtId="10" fontId="30" fillId="0" borderId="0" applyFont="0" applyFill="0" applyBorder="0" applyAlignment="0" applyProtection="0">
      <alignment vertical="center"/>
    </xf>
    <xf numFmtId="0" fontId="65" fillId="0" borderId="0">
      <alignment vertical="center"/>
    </xf>
    <xf numFmtId="0" fontId="15" fillId="37" borderId="0" applyNumberFormat="0" applyBorder="0" applyAlignment="0" applyProtection="0">
      <alignment vertical="center"/>
    </xf>
    <xf numFmtId="0" fontId="30" fillId="0" borderId="0">
      <alignment vertical="center"/>
    </xf>
    <xf numFmtId="4" fontId="30" fillId="0" borderId="0" applyFont="0" applyFill="0" applyBorder="0" applyAlignment="0" applyProtection="0">
      <alignment vertical="center"/>
    </xf>
    <xf numFmtId="0" fontId="132" fillId="0" borderId="0">
      <alignment horizontal="center" vertical="center" wrapText="1"/>
      <protection locked="0"/>
    </xf>
    <xf numFmtId="0" fontId="133" fillId="0" borderId="41" applyNumberFormat="0" applyFill="0" applyAlignment="0" applyProtection="0">
      <alignment vertical="center"/>
    </xf>
    <xf numFmtId="0" fontId="30" fillId="0" borderId="0">
      <alignment vertical="center"/>
    </xf>
    <xf numFmtId="3" fontId="30" fillId="0" borderId="0" applyFont="0" applyFill="0" applyBorder="0" applyAlignment="0" applyProtection="0">
      <alignment vertical="center"/>
    </xf>
    <xf numFmtId="0" fontId="30" fillId="0" borderId="0">
      <alignment vertical="center"/>
    </xf>
    <xf numFmtId="186" fontId="30" fillId="0" borderId="0" applyFont="0" applyFill="0" applyBorder="0" applyAlignment="0" applyProtection="0">
      <alignment vertical="center"/>
    </xf>
    <xf numFmtId="40" fontId="134" fillId="56" borderId="40">
      <alignment horizontal="centerContinuous" vertical="center"/>
    </xf>
    <xf numFmtId="0" fontId="15" fillId="44" borderId="0" applyNumberFormat="0" applyBorder="0" applyAlignment="0" applyProtection="0">
      <alignment vertical="center"/>
    </xf>
    <xf numFmtId="0" fontId="108" fillId="0" borderId="0">
      <alignment vertical="center"/>
      <protection locked="0"/>
    </xf>
    <xf numFmtId="0" fontId="30" fillId="0" borderId="0">
      <alignment vertical="center"/>
    </xf>
    <xf numFmtId="0" fontId="91" fillId="36" borderId="0" applyNumberFormat="0" applyBorder="0" applyAlignment="0" applyProtection="0">
      <alignment vertical="center"/>
    </xf>
    <xf numFmtId="0" fontId="0" fillId="49" borderId="0" applyNumberFormat="0" applyBorder="0" applyAlignment="0" applyProtection="0">
      <alignment vertical="center"/>
    </xf>
    <xf numFmtId="187" fontId="112" fillId="0" borderId="0">
      <alignment vertical="center"/>
    </xf>
    <xf numFmtId="0" fontId="15" fillId="36" borderId="0" applyNumberFormat="0" applyBorder="0" applyAlignment="0" applyProtection="0">
      <alignment vertical="center"/>
    </xf>
    <xf numFmtId="14" fontId="132" fillId="0" borderId="0">
      <alignment horizontal="center" vertical="center" wrapText="1"/>
      <protection locked="0"/>
    </xf>
    <xf numFmtId="0" fontId="30" fillId="0" borderId="0">
      <alignment vertical="center"/>
    </xf>
    <xf numFmtId="0" fontId="30" fillId="0" borderId="0">
      <alignment vertical="center"/>
    </xf>
    <xf numFmtId="0" fontId="88" fillId="0" borderId="0">
      <alignment vertical="center"/>
    </xf>
    <xf numFmtId="0" fontId="135" fillId="0" borderId="0">
      <alignment vertical="center"/>
    </xf>
    <xf numFmtId="188" fontId="88" fillId="0" borderId="0">
      <alignment vertical="center"/>
    </xf>
    <xf numFmtId="0" fontId="112" fillId="0" borderId="0">
      <alignment vertical="center"/>
    </xf>
    <xf numFmtId="189" fontId="30" fillId="0" borderId="0" applyFont="0" applyFill="0" applyBorder="0" applyAlignment="0" applyProtection="0">
      <alignment vertical="center"/>
    </xf>
    <xf numFmtId="40" fontId="30" fillId="0" borderId="0" applyFont="0" applyFill="0" applyBorder="0" applyAlignment="0" applyProtection="0">
      <alignment vertical="center"/>
    </xf>
    <xf numFmtId="0" fontId="30" fillId="67" borderId="0" applyNumberFormat="0" applyFont="0" applyBorder="0" applyAlignment="0" applyProtection="0">
      <alignment vertical="center"/>
    </xf>
    <xf numFmtId="0" fontId="103" fillId="0" borderId="0" applyNumberFormat="0" applyFill="0" applyBorder="0" applyAlignment="0" applyProtection="0">
      <alignment vertical="center"/>
    </xf>
    <xf numFmtId="190" fontId="30" fillId="0" borderId="0" applyFont="0" applyFill="0" applyBorder="0" applyAlignment="0" applyProtection="0">
      <alignment vertical="center"/>
    </xf>
    <xf numFmtId="0" fontId="96" fillId="40" borderId="0" applyNumberFormat="0" applyBorder="0" applyAlignment="0" applyProtection="0">
      <alignment vertical="center"/>
    </xf>
    <xf numFmtId="0" fontId="30" fillId="0" borderId="0">
      <alignment vertical="center"/>
    </xf>
    <xf numFmtId="191" fontId="136" fillId="68" borderId="0">
      <alignment vertical="center"/>
    </xf>
    <xf numFmtId="191" fontId="137" fillId="69" borderId="0">
      <alignment vertical="center"/>
    </xf>
    <xf numFmtId="38" fontId="30" fillId="0" borderId="0" applyFont="0" applyFill="0" applyBorder="0" applyAlignment="0" applyProtection="0">
      <alignment vertical="center"/>
    </xf>
    <xf numFmtId="192" fontId="30" fillId="0" borderId="0" applyFont="0" applyFill="0" applyBorder="0" applyAlignment="0" applyProtection="0">
      <alignment vertical="center"/>
    </xf>
    <xf numFmtId="0" fontId="138" fillId="0" borderId="0">
      <alignment vertical="top"/>
      <protection locked="0"/>
    </xf>
    <xf numFmtId="15" fontId="30" fillId="0" borderId="0" applyFont="0" applyFill="0" applyBorder="0" applyAlignment="0" applyProtection="0">
      <alignment vertical="center"/>
    </xf>
    <xf numFmtId="0" fontId="30" fillId="0" borderId="0">
      <alignment vertical="center"/>
    </xf>
    <xf numFmtId="0" fontId="139" fillId="0" borderId="0">
      <alignment vertical="center"/>
    </xf>
    <xf numFmtId="193" fontId="30" fillId="0" borderId="0" applyFont="0" applyFill="0" applyBorder="0" applyAlignment="0" applyProtection="0">
      <alignment vertical="center"/>
    </xf>
  </cellStyleXfs>
  <cellXfs count="446">
    <xf numFmtId="0" fontId="0" fillId="0" borderId="0" xfId="0"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204" applyFont="1" applyFill="1" applyBorder="1" applyAlignment="1">
      <alignment horizontal="center" vertical="center"/>
    </xf>
    <xf numFmtId="0" fontId="3" fillId="0" borderId="1" xfId="204"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204"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0" xfId="165" applyFont="1" applyFill="1" applyBorder="1" applyAlignment="1">
      <alignment vertical="center"/>
    </xf>
    <xf numFmtId="0" fontId="8" fillId="0" borderId="0" xfId="165" applyFont="1" applyFill="1" applyBorder="1" applyAlignment="1">
      <alignment vertical="center"/>
    </xf>
    <xf numFmtId="0" fontId="9" fillId="0" borderId="0" xfId="220" applyFont="1" applyFill="1" applyBorder="1" applyAlignment="1" applyProtection="1"/>
    <xf numFmtId="0" fontId="7" fillId="0" borderId="0" xfId="165" applyFont="1" applyFill="1" applyBorder="1" applyAlignment="1">
      <alignment vertical="center" wrapText="1"/>
    </xf>
    <xf numFmtId="0" fontId="10" fillId="0" borderId="0" xfId="165" applyNumberFormat="1" applyFont="1" applyFill="1" applyBorder="1" applyAlignment="1" applyProtection="1">
      <alignment horizontal="center" vertical="center"/>
    </xf>
    <xf numFmtId="0" fontId="10" fillId="0" borderId="0" xfId="165" applyNumberFormat="1" applyFont="1" applyFill="1" applyBorder="1" applyAlignment="1" applyProtection="1">
      <alignment horizontal="center" vertical="center" wrapText="1"/>
    </xf>
    <xf numFmtId="0" fontId="0" fillId="0" borderId="0" xfId="165" applyNumberFormat="1" applyFont="1" applyFill="1" applyBorder="1" applyAlignment="1" applyProtection="1">
      <alignment horizontal="left" vertical="center"/>
    </xf>
    <xf numFmtId="0" fontId="11" fillId="0" borderId="1" xfId="190" applyFont="1" applyFill="1" applyBorder="1" applyAlignment="1">
      <alignment horizontal="center" vertical="center" wrapText="1"/>
    </xf>
    <xf numFmtId="0" fontId="12" fillId="0" borderId="1" xfId="190" applyFont="1" applyFill="1" applyBorder="1" applyAlignment="1">
      <alignment horizontal="center" vertical="center" wrapText="1"/>
    </xf>
    <xf numFmtId="0" fontId="13" fillId="0" borderId="3" xfId="220" applyFont="1" applyFill="1" applyBorder="1" applyAlignment="1" applyProtection="1">
      <alignment horizontal="left" vertical="center" wrapText="1"/>
      <protection locked="0"/>
    </xf>
    <xf numFmtId="0" fontId="14" fillId="0" borderId="3" xfId="220" applyFont="1" applyFill="1" applyBorder="1" applyAlignment="1" applyProtection="1">
      <alignment vertical="center"/>
    </xf>
    <xf numFmtId="0" fontId="14" fillId="0" borderId="3" xfId="220" applyFont="1" applyFill="1" applyBorder="1" applyAlignment="1" applyProtection="1">
      <alignment vertical="center" wrapText="1"/>
    </xf>
    <xf numFmtId="0" fontId="14" fillId="0" borderId="3" xfId="220" applyFont="1" applyFill="1" applyBorder="1" applyAlignment="1" applyProtection="1">
      <alignment vertical="top" wrapText="1"/>
      <protection locked="0"/>
    </xf>
    <xf numFmtId="0" fontId="9" fillId="0" borderId="3" xfId="220" applyFont="1" applyFill="1" applyBorder="1" applyAlignment="1" applyProtection="1">
      <alignment wrapText="1"/>
    </xf>
    <xf numFmtId="0" fontId="13" fillId="0" borderId="4" xfId="220" applyFont="1" applyFill="1" applyBorder="1" applyAlignment="1" applyProtection="1">
      <alignment horizontal="left" vertical="center" wrapText="1"/>
      <protection locked="0"/>
    </xf>
    <xf numFmtId="49" fontId="0" fillId="0" borderId="1" xfId="122" applyNumberFormat="1" applyFont="1" applyFill="1" applyBorder="1" applyAlignment="1">
      <alignment horizontal="left" vertical="center" wrapText="1"/>
    </xf>
    <xf numFmtId="49" fontId="15" fillId="0" borderId="1" xfId="122" applyNumberFormat="1" applyFont="1" applyFill="1" applyBorder="1" applyAlignment="1">
      <alignment horizontal="left" vertical="center"/>
    </xf>
    <xf numFmtId="49" fontId="15" fillId="0" borderId="1" xfId="122" applyNumberFormat="1" applyFont="1" applyFill="1" applyBorder="1" applyAlignment="1">
      <alignment horizontal="left" vertical="center" wrapText="1"/>
    </xf>
    <xf numFmtId="0" fontId="14" fillId="0" borderId="5" xfId="220" applyFont="1" applyFill="1" applyBorder="1" applyAlignment="1" applyProtection="1">
      <alignment vertical="center"/>
    </xf>
    <xf numFmtId="0" fontId="14" fillId="0" borderId="6" xfId="220" applyFont="1" applyFill="1" applyBorder="1" applyAlignment="1" applyProtection="1">
      <alignment vertical="center"/>
    </xf>
    <xf numFmtId="0" fontId="13" fillId="0" borderId="3" xfId="220" applyFont="1" applyFill="1" applyBorder="1" applyAlignment="1" applyProtection="1">
      <alignment horizontal="left" vertical="center" wrapText="1"/>
    </xf>
    <xf numFmtId="0" fontId="13" fillId="0" borderId="4" xfId="220" applyFont="1" applyFill="1" applyBorder="1" applyAlignment="1" applyProtection="1">
      <alignment horizontal="center" vertical="center" wrapText="1"/>
      <protection locked="0"/>
    </xf>
    <xf numFmtId="0" fontId="14" fillId="0" borderId="5" xfId="220" applyFont="1" applyFill="1" applyBorder="1" applyAlignment="1" applyProtection="1">
      <alignment horizontal="center" vertical="center"/>
    </xf>
    <xf numFmtId="0" fontId="14" fillId="0" borderId="6" xfId="220" applyFont="1" applyFill="1" applyBorder="1" applyAlignment="1" applyProtection="1">
      <alignment horizontal="center" vertical="center"/>
    </xf>
    <xf numFmtId="0" fontId="14" fillId="0" borderId="4" xfId="220" applyFont="1" applyFill="1" applyBorder="1" applyAlignment="1" applyProtection="1">
      <alignment horizontal="center" vertical="center" wrapText="1"/>
    </xf>
    <xf numFmtId="0" fontId="13" fillId="0" borderId="5" xfId="220" applyFont="1" applyFill="1" applyBorder="1" applyAlignment="1" applyProtection="1">
      <alignment horizontal="center" vertical="center" wrapText="1"/>
      <protection locked="0"/>
    </xf>
    <xf numFmtId="0" fontId="14" fillId="0" borderId="5" xfId="220" applyFont="1" applyFill="1" applyBorder="1" applyAlignment="1" applyProtection="1">
      <alignment horizontal="center" vertical="center" wrapText="1"/>
    </xf>
    <xf numFmtId="0" fontId="14" fillId="0" borderId="3" xfId="220" applyFont="1" applyFill="1" applyBorder="1" applyAlignment="1" applyProtection="1">
      <alignment vertical="top"/>
      <protection locked="0"/>
    </xf>
    <xf numFmtId="0" fontId="9" fillId="0" borderId="3" xfId="220" applyFont="1" applyFill="1" applyBorder="1" applyAlignment="1" applyProtection="1"/>
    <xf numFmtId="0" fontId="13" fillId="0" borderId="3" xfId="220" applyFont="1" applyFill="1" applyBorder="1" applyAlignment="1" applyProtection="1">
      <alignment vertical="center" wrapText="1"/>
      <protection locked="0"/>
    </xf>
    <xf numFmtId="0" fontId="13" fillId="0" borderId="3" xfId="220" applyFont="1" applyFill="1" applyBorder="1" applyAlignment="1" applyProtection="1">
      <alignment horizontal="center" vertical="center" wrapText="1"/>
      <protection locked="0"/>
    </xf>
    <xf numFmtId="0" fontId="13" fillId="0" borderId="3" xfId="220" applyFont="1" applyFill="1" applyBorder="1" applyAlignment="1" applyProtection="1">
      <alignment horizontal="center" vertical="center"/>
      <protection locked="0"/>
    </xf>
    <xf numFmtId="0" fontId="13" fillId="0" borderId="3" xfId="220" applyFont="1" applyFill="1" applyBorder="1" applyAlignment="1" applyProtection="1">
      <alignment horizontal="center" vertical="center"/>
    </xf>
    <xf numFmtId="0" fontId="14" fillId="0" borderId="5" xfId="220" applyFont="1" applyFill="1" applyBorder="1" applyAlignment="1" applyProtection="1">
      <alignment vertical="center" wrapText="1"/>
    </xf>
    <xf numFmtId="0" fontId="14" fillId="0" borderId="6" xfId="220" applyFont="1" applyFill="1" applyBorder="1" applyAlignment="1" applyProtection="1">
      <alignment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94" fontId="22" fillId="0" borderId="1" xfId="0" applyNumberFormat="1" applyFont="1" applyFill="1" applyBorder="1" applyAlignment="1">
      <alignment horizontal="left" vertical="center" wrapText="1"/>
    </xf>
    <xf numFmtId="194" fontId="22"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0" fontId="21" fillId="0" borderId="1" xfId="0" applyFont="1" applyFill="1" applyBorder="1" applyAlignment="1">
      <alignment vertical="center"/>
    </xf>
    <xf numFmtId="195" fontId="22" fillId="0" borderId="1" xfId="0" applyNumberFormat="1" applyFont="1" applyFill="1" applyBorder="1" applyAlignment="1">
      <alignment horizontal="right" vertical="center" wrapText="1"/>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xf>
    <xf numFmtId="0" fontId="2"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4" fontId="26"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wrapText="1"/>
    </xf>
    <xf numFmtId="0" fontId="23" fillId="0" borderId="0" xfId="0" applyFont="1" applyFill="1" applyBorder="1" applyAlignment="1">
      <alignment vertical="center" wrapText="1"/>
    </xf>
    <xf numFmtId="0" fontId="20" fillId="0" borderId="0" xfId="0" applyFont="1" applyFill="1" applyBorder="1" applyAlignment="1">
      <alignment vertical="center" wrapText="1"/>
    </xf>
    <xf numFmtId="0" fontId="22" fillId="0" borderId="0" xfId="0" applyFont="1" applyFill="1" applyBorder="1" applyAlignment="1">
      <alignment vertical="center" wrapText="1"/>
    </xf>
    <xf numFmtId="0" fontId="27" fillId="0" borderId="1" xfId="0" applyFont="1" applyFill="1" applyBorder="1" applyAlignment="1">
      <alignment vertical="center" wrapText="1"/>
    </xf>
    <xf numFmtId="4" fontId="26" fillId="0" borderId="1" xfId="0" applyNumberFormat="1"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20" fillId="0" borderId="0" xfId="0" applyFont="1" applyFill="1" applyBorder="1" applyAlignment="1">
      <alignment horizontal="right" vertical="center" wrapText="1"/>
    </xf>
    <xf numFmtId="0" fontId="26" fillId="0" borderId="1" xfId="0" applyFont="1" applyFill="1" applyBorder="1" applyAlignment="1">
      <alignment vertical="center" wrapText="1"/>
    </xf>
    <xf numFmtId="0" fontId="29" fillId="0" borderId="0"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2" fillId="0" borderId="0" xfId="145" applyNumberFormat="1" applyFont="1" applyFill="1" applyAlignment="1" applyProtection="1">
      <alignment horizontal="center" vertical="center" wrapText="1"/>
    </xf>
    <xf numFmtId="0" fontId="20" fillId="0" borderId="7" xfId="0" applyFont="1" applyFill="1" applyBorder="1" applyAlignment="1">
      <alignment horizontal="right"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196" fontId="27" fillId="0" borderId="1" xfId="0" applyNumberFormat="1" applyFont="1" applyFill="1" applyBorder="1" applyAlignment="1">
      <alignment vertical="center" wrapText="1"/>
    </xf>
    <xf numFmtId="0" fontId="30" fillId="0" borderId="0" xfId="145" applyFill="1" applyAlignment="1"/>
    <xf numFmtId="0" fontId="30" fillId="0" borderId="0" xfId="145" applyFill="1" applyAlignment="1">
      <alignment horizontal="right" vertical="center"/>
    </xf>
    <xf numFmtId="0" fontId="2" fillId="0" borderId="0" xfId="145" applyNumberFormat="1" applyFont="1" applyFill="1" applyAlignment="1" applyProtection="1">
      <alignment horizontal="right" vertical="center" wrapText="1"/>
    </xf>
    <xf numFmtId="0" fontId="31" fillId="0" borderId="0" xfId="145" applyNumberFormat="1" applyFont="1" applyFill="1" applyAlignment="1" applyProtection="1">
      <alignment horizontal="left" vertical="center" wrapText="1"/>
    </xf>
    <xf numFmtId="0" fontId="12" fillId="0" borderId="0" xfId="206" applyFont="1" applyFill="1" applyAlignment="1" applyProtection="1">
      <alignment horizontal="left" vertical="center"/>
    </xf>
    <xf numFmtId="197" fontId="32" fillId="0" borderId="0" xfId="206" applyNumberFormat="1" applyFont="1" applyFill="1" applyAlignment="1">
      <alignment horizontal="right" vertical="center"/>
    </xf>
    <xf numFmtId="0" fontId="32" fillId="0" borderId="0" xfId="206" applyFont="1" applyFill="1" applyAlignment="1">
      <alignment horizontal="right" vertical="center"/>
    </xf>
    <xf numFmtId="198" fontId="32" fillId="0" borderId="0" xfId="206" applyNumberFormat="1" applyFont="1" applyFill="1" applyBorder="1" applyAlignment="1" applyProtection="1">
      <alignment horizontal="right"/>
    </xf>
    <xf numFmtId="0" fontId="24" fillId="0" borderId="1" xfId="130" applyFont="1" applyFill="1" applyBorder="1" applyAlignment="1">
      <alignment horizontal="distributed" vertical="center" wrapText="1" indent="3"/>
    </xf>
    <xf numFmtId="199" fontId="24" fillId="0" borderId="1" xfId="136" applyNumberFormat="1" applyFont="1" applyBorder="1" applyAlignment="1">
      <alignment horizontal="center" vertical="center" wrapText="1"/>
    </xf>
    <xf numFmtId="199" fontId="24" fillId="0" borderId="8" xfId="136" applyNumberFormat="1" applyFont="1" applyBorder="1" applyAlignment="1">
      <alignment horizontal="center" vertical="center" wrapText="1"/>
    </xf>
    <xf numFmtId="49" fontId="33" fillId="0" borderId="12" xfId="0" applyNumberFormat="1" applyFont="1" applyFill="1" applyBorder="1" applyAlignment="1">
      <alignment horizontal="left" vertical="center" wrapText="1"/>
    </xf>
    <xf numFmtId="200" fontId="33" fillId="0" borderId="1" xfId="0" applyNumberFormat="1" applyFont="1" applyFill="1" applyBorder="1" applyAlignment="1">
      <alignment horizontal="right" vertical="center" wrapText="1"/>
    </xf>
    <xf numFmtId="200" fontId="24" fillId="0" borderId="1" xfId="197" applyNumberFormat="1" applyFont="1" applyFill="1" applyBorder="1" applyAlignment="1">
      <alignment horizontal="right" vertical="center" wrapText="1"/>
    </xf>
    <xf numFmtId="201" fontId="33" fillId="2" borderId="1" xfId="148" applyNumberFormat="1" applyFont="1" applyFill="1" applyBorder="1" applyAlignment="1">
      <alignment horizontal="right" vertical="center"/>
    </xf>
    <xf numFmtId="49" fontId="29" fillId="0" borderId="12" xfId="0" applyNumberFormat="1" applyFont="1" applyFill="1" applyBorder="1" applyAlignment="1">
      <alignment horizontal="left" vertical="center" wrapText="1"/>
    </xf>
    <xf numFmtId="200" fontId="29" fillId="0" borderId="1" xfId="0" applyNumberFormat="1" applyFont="1" applyFill="1" applyBorder="1" applyAlignment="1">
      <alignment horizontal="right" vertical="center" wrapText="1"/>
    </xf>
    <xf numFmtId="200" fontId="29" fillId="0" borderId="1" xfId="140" applyNumberFormat="1" applyFont="1" applyBorder="1" applyAlignment="1">
      <alignment horizontal="right" vertical="center" wrapText="1"/>
    </xf>
    <xf numFmtId="201" fontId="29" fillId="2" borderId="1" xfId="148" applyNumberFormat="1" applyFont="1" applyFill="1" applyBorder="1" applyAlignment="1">
      <alignment horizontal="right" vertical="center"/>
    </xf>
    <xf numFmtId="0" fontId="29" fillId="0" borderId="1" xfId="122" applyNumberFormat="1" applyFont="1" applyFill="1" applyBorder="1" applyAlignment="1" applyProtection="1">
      <alignment horizontal="left" vertical="center" wrapText="1"/>
    </xf>
    <xf numFmtId="200" fontId="29" fillId="0" borderId="12" xfId="0" applyNumberFormat="1" applyFont="1" applyFill="1" applyBorder="1" applyAlignment="1">
      <alignment horizontal="right" vertical="center" wrapText="1"/>
    </xf>
    <xf numFmtId="200" fontId="33" fillId="0" borderId="12" xfId="0" applyNumberFormat="1" applyFont="1" applyFill="1" applyBorder="1" applyAlignment="1">
      <alignment horizontal="right" vertical="center" wrapText="1"/>
    </xf>
    <xf numFmtId="200" fontId="26" fillId="0" borderId="1" xfId="197" applyNumberFormat="1" applyFont="1" applyFill="1" applyBorder="1" applyAlignment="1">
      <alignment horizontal="right" vertical="center" wrapText="1"/>
    </xf>
    <xf numFmtId="200" fontId="29" fillId="0" borderId="13" xfId="122" applyNumberFormat="1" applyFont="1" applyFill="1" applyBorder="1" applyAlignment="1">
      <alignment horizontal="right" vertical="center"/>
    </xf>
    <xf numFmtId="49" fontId="33" fillId="0" borderId="12" xfId="0" applyNumberFormat="1" applyFont="1" applyFill="1" applyBorder="1" applyAlignment="1">
      <alignment horizontal="center" vertical="center" wrapText="1"/>
    </xf>
    <xf numFmtId="0" fontId="34" fillId="0" borderId="0" xfId="122" applyNumberFormat="1" applyFont="1" applyFill="1" applyBorder="1" applyAlignment="1">
      <alignment vertical="center"/>
    </xf>
    <xf numFmtId="49" fontId="29" fillId="0" borderId="14" xfId="0" applyNumberFormat="1" applyFont="1" applyFill="1" applyBorder="1" applyAlignment="1">
      <alignment horizontal="left" vertical="center" wrapText="1"/>
    </xf>
    <xf numFmtId="200" fontId="29" fillId="0" borderId="14" xfId="0" applyNumberFormat="1" applyFont="1" applyFill="1" applyBorder="1" applyAlignment="1">
      <alignment horizontal="right" vertical="center" wrapText="1"/>
    </xf>
    <xf numFmtId="201" fontId="29" fillId="2" borderId="8" xfId="148" applyNumberFormat="1" applyFont="1" applyFill="1" applyBorder="1" applyAlignment="1">
      <alignment horizontal="right" vertical="center"/>
    </xf>
    <xf numFmtId="0" fontId="33" fillId="0" borderId="1" xfId="122" applyNumberFormat="1" applyFont="1" applyFill="1" applyBorder="1" applyAlignment="1" applyProtection="1">
      <alignment horizontal="left" vertical="center" wrapText="1"/>
    </xf>
    <xf numFmtId="49" fontId="29" fillId="0" borderId="1" xfId="0" applyNumberFormat="1" applyFont="1" applyFill="1" applyBorder="1" applyAlignment="1">
      <alignment vertical="center" wrapText="1"/>
    </xf>
    <xf numFmtId="200" fontId="29" fillId="0" borderId="1" xfId="122" applyNumberFormat="1" applyFont="1" applyFill="1" applyBorder="1" applyAlignment="1">
      <alignment horizontal="right" vertical="center"/>
    </xf>
    <xf numFmtId="49" fontId="33" fillId="0" borderId="1" xfId="0" applyNumberFormat="1" applyFont="1" applyFill="1" applyBorder="1" applyAlignment="1">
      <alignment horizontal="center" vertical="center" wrapText="1"/>
    </xf>
    <xf numFmtId="0" fontId="30" fillId="0" borderId="0" xfId="203" applyAlignment="1"/>
    <xf numFmtId="0" fontId="30" fillId="0" borderId="0" xfId="203" applyFill="1" applyAlignment="1"/>
    <xf numFmtId="0" fontId="2" fillId="0" borderId="0" xfId="203" applyNumberFormat="1" applyFont="1" applyFill="1" applyAlignment="1" applyProtection="1">
      <alignment horizontal="center" vertical="center" wrapText="1"/>
    </xf>
    <xf numFmtId="0" fontId="31" fillId="0" borderId="0" xfId="203" applyNumberFormat="1" applyFont="1" applyFill="1" applyAlignment="1" applyProtection="1">
      <alignment horizontal="left" vertical="center" wrapText="1"/>
    </xf>
    <xf numFmtId="0" fontId="27" fillId="0" borderId="0" xfId="203" applyFont="1" applyFill="1" applyAlignment="1" applyProtection="1">
      <alignment horizontal="left" vertical="center"/>
    </xf>
    <xf numFmtId="197" fontId="27" fillId="0" borderId="0" xfId="203" applyNumberFormat="1" applyFont="1" applyFill="1" applyAlignment="1" applyProtection="1">
      <alignment horizontal="right"/>
    </xf>
    <xf numFmtId="0" fontId="26" fillId="0" borderId="0" xfId="203" applyFont="1" applyFill="1" applyAlignment="1">
      <alignment vertical="center"/>
    </xf>
    <xf numFmtId="0" fontId="27" fillId="0" borderId="0" xfId="203" applyFont="1" applyFill="1" applyAlignment="1">
      <alignment horizontal="right" vertical="center"/>
    </xf>
    <xf numFmtId="0" fontId="25" fillId="0" borderId="1" xfId="130" applyFont="1" applyFill="1" applyBorder="1" applyAlignment="1">
      <alignment horizontal="distributed" vertical="center" wrapText="1" indent="3"/>
    </xf>
    <xf numFmtId="199" fontId="25" fillId="0" borderId="1" xfId="136" applyNumberFormat="1" applyFont="1" applyBorder="1" applyAlignment="1">
      <alignment horizontal="center" vertical="center" wrapText="1"/>
    </xf>
    <xf numFmtId="49" fontId="33" fillId="0" borderId="12" xfId="0" applyNumberFormat="1" applyFont="1" applyFill="1" applyBorder="1" applyAlignment="1">
      <alignment vertical="center" wrapText="1"/>
    </xf>
    <xf numFmtId="200" fontId="24" fillId="0" borderId="1" xfId="147" applyNumberFormat="1" applyFont="1" applyFill="1" applyBorder="1" applyAlignment="1" applyProtection="1">
      <alignment horizontal="right" vertical="center"/>
    </xf>
    <xf numFmtId="200" fontId="33" fillId="0" borderId="1" xfId="82" applyNumberFormat="1" applyFont="1" applyBorder="1" applyAlignment="1">
      <alignment horizontal="right" vertical="center" wrapText="1"/>
    </xf>
    <xf numFmtId="201" fontId="33" fillId="3" borderId="1" xfId="148" applyNumberFormat="1" applyFont="1" applyFill="1" applyBorder="1" applyAlignment="1">
      <alignment horizontal="right" vertical="center"/>
    </xf>
    <xf numFmtId="49" fontId="29" fillId="0" borderId="12" xfId="0" applyNumberFormat="1" applyFont="1" applyFill="1" applyBorder="1" applyAlignment="1">
      <alignment vertical="center" wrapText="1"/>
    </xf>
    <xf numFmtId="200" fontId="26" fillId="0" borderId="1" xfId="147" applyNumberFormat="1" applyFont="1" applyFill="1" applyBorder="1" applyAlignment="1" applyProtection="1">
      <alignment horizontal="right" vertical="center"/>
    </xf>
    <xf numFmtId="200" fontId="29" fillId="0" borderId="1" xfId="82" applyNumberFormat="1" applyFont="1" applyBorder="1" applyAlignment="1">
      <alignment horizontal="right" vertical="center" wrapText="1"/>
    </xf>
    <xf numFmtId="201" fontId="29" fillId="3" borderId="1" xfId="148" applyNumberFormat="1" applyFont="1" applyFill="1" applyBorder="1" applyAlignment="1">
      <alignment horizontal="right" vertical="center"/>
    </xf>
    <xf numFmtId="200" fontId="35" fillId="0" borderId="1" xfId="0" applyNumberFormat="1" applyFont="1" applyFill="1" applyBorder="1" applyAlignment="1">
      <alignment vertical="center"/>
    </xf>
    <xf numFmtId="49" fontId="26" fillId="0" borderId="12" xfId="0" applyNumberFormat="1" applyFont="1" applyFill="1" applyBorder="1" applyAlignment="1">
      <alignment vertical="center" wrapText="1"/>
    </xf>
    <xf numFmtId="200" fontId="29" fillId="0" borderId="15" xfId="0" applyNumberFormat="1" applyFont="1" applyFill="1" applyBorder="1" applyAlignment="1">
      <alignment horizontal="right" vertical="center" wrapText="1"/>
    </xf>
    <xf numFmtId="200" fontId="29" fillId="0" borderId="8" xfId="0" applyNumberFormat="1" applyFont="1" applyFill="1" applyBorder="1" applyAlignment="1">
      <alignment horizontal="right" vertical="center" wrapText="1"/>
    </xf>
    <xf numFmtId="49" fontId="33" fillId="0" borderId="1" xfId="0" applyNumberFormat="1" applyFont="1" applyFill="1" applyBorder="1" applyAlignment="1">
      <alignment horizontal="left" vertical="center" wrapText="1"/>
    </xf>
    <xf numFmtId="0" fontId="30" fillId="0" borderId="0" xfId="215" applyAlignment="1"/>
    <xf numFmtId="0" fontId="30" fillId="0" borderId="0" xfId="215" applyFill="1" applyAlignment="1"/>
    <xf numFmtId="0" fontId="2" fillId="0" borderId="0" xfId="215" applyNumberFormat="1" applyFont="1" applyFill="1" applyAlignment="1" applyProtection="1">
      <alignment horizontal="center" vertical="center" wrapText="1"/>
    </xf>
    <xf numFmtId="0" fontId="31" fillId="0" borderId="0" xfId="215" applyNumberFormat="1" applyFont="1" applyFill="1" applyAlignment="1" applyProtection="1">
      <alignment horizontal="left" vertical="center" wrapText="1"/>
    </xf>
    <xf numFmtId="0" fontId="12" fillId="0" borderId="0" xfId="176" applyFont="1" applyAlignment="1" applyProtection="1">
      <alignment horizontal="left" vertical="center"/>
    </xf>
    <xf numFmtId="0" fontId="32" fillId="0" borderId="0" xfId="176" applyFont="1" applyAlignment="1"/>
    <xf numFmtId="196" fontId="32" fillId="0" borderId="0" xfId="176" applyNumberFormat="1" applyFont="1" applyAlignment="1"/>
    <xf numFmtId="198" fontId="36" fillId="0" borderId="0" xfId="176" applyNumberFormat="1" applyFont="1" applyFill="1" applyBorder="1" applyAlignment="1" applyProtection="1">
      <alignment horizontal="right"/>
    </xf>
    <xf numFmtId="199" fontId="25" fillId="0" borderId="8" xfId="136" applyNumberFormat="1" applyFont="1" applyBorder="1" applyAlignment="1">
      <alignment horizontal="center" vertical="center" wrapText="1"/>
    </xf>
    <xf numFmtId="0" fontId="30" fillId="0" borderId="0" xfId="215" applyAlignment="1">
      <alignment vertical="center"/>
    </xf>
    <xf numFmtId="0" fontId="37" fillId="0" borderId="0" xfId="215" applyFont="1" applyAlignment="1"/>
    <xf numFmtId="0" fontId="30" fillId="0" borderId="0" xfId="215" applyFont="1" applyAlignment="1"/>
    <xf numFmtId="0" fontId="27" fillId="0" borderId="0" xfId="215" applyFont="1" applyFill="1" applyAlignment="1" applyProtection="1">
      <alignment horizontal="left" vertical="center"/>
    </xf>
    <xf numFmtId="4" fontId="27" fillId="0" borderId="0" xfId="215" applyNumberFormat="1" applyFont="1" applyFill="1" applyAlignment="1" applyProtection="1">
      <alignment horizontal="right" vertical="center"/>
    </xf>
    <xf numFmtId="196" fontId="26" fillId="0" borderId="0" xfId="215" applyNumberFormat="1" applyFont="1" applyFill="1" applyAlignment="1">
      <alignment vertical="center"/>
    </xf>
    <xf numFmtId="0" fontId="27" fillId="0" borderId="0" xfId="215" applyFont="1" applyFill="1" applyAlignment="1">
      <alignment horizontal="right" vertical="center"/>
    </xf>
    <xf numFmtId="0" fontId="30" fillId="0" borderId="0" xfId="136">
      <alignment vertical="center"/>
    </xf>
    <xf numFmtId="0" fontId="8" fillId="0" borderId="0" xfId="136" applyFont="1" applyAlignment="1">
      <alignment horizontal="center" vertical="center" wrapText="1"/>
    </xf>
    <xf numFmtId="0" fontId="30" fillId="0" borderId="0" xfId="136" applyFill="1">
      <alignment vertical="center"/>
    </xf>
    <xf numFmtId="0" fontId="1" fillId="0" borderId="0" xfId="0" applyFont="1" applyFill="1" applyAlignment="1">
      <alignment vertical="center"/>
    </xf>
    <xf numFmtId="0" fontId="38" fillId="0" borderId="0" xfId="222" applyFont="1" applyAlignment="1">
      <alignment horizontal="center" vertical="center" shrinkToFit="1"/>
    </xf>
    <xf numFmtId="0" fontId="10" fillId="0" borderId="0" xfId="222" applyFont="1" applyAlignment="1">
      <alignment horizontal="center" vertical="center" shrinkToFit="1"/>
    </xf>
    <xf numFmtId="0" fontId="39" fillId="0" borderId="0" xfId="144" applyFont="1" applyFill="1" applyBorder="1" applyAlignment="1">
      <alignment horizontal="left" vertical="center" wrapText="1"/>
    </xf>
    <xf numFmtId="0" fontId="12" fillId="0" borderId="0" xfId="0" applyFont="1" applyFill="1" applyAlignment="1">
      <alignment horizontal="right"/>
    </xf>
    <xf numFmtId="0" fontId="25" fillId="0" borderId="1" xfId="129" applyFont="1" applyBorder="1" applyAlignment="1">
      <alignment horizontal="center" vertical="center"/>
    </xf>
    <xf numFmtId="49" fontId="25" fillId="0" borderId="1" xfId="0" applyNumberFormat="1" applyFont="1" applyFill="1" applyBorder="1" applyAlignment="1" applyProtection="1">
      <alignment vertical="center" wrapText="1"/>
    </xf>
    <xf numFmtId="200" fontId="27" fillId="0" borderId="1" xfId="1" applyNumberFormat="1" applyFont="1" applyBorder="1" applyAlignment="1">
      <alignment horizontal="right" vertical="center" wrapText="1"/>
    </xf>
    <xf numFmtId="0" fontId="27" fillId="0" borderId="1" xfId="186"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Fill="1" applyBorder="1" applyAlignment="1">
      <alignment horizontal="center" vertical="center"/>
    </xf>
    <xf numFmtId="200" fontId="25" fillId="0" borderId="1" xfId="136" applyNumberFormat="1" applyFont="1" applyFill="1" applyBorder="1">
      <alignment vertical="center"/>
    </xf>
    <xf numFmtId="0" fontId="40" fillId="0" borderId="0" xfId="222" applyFont="1" applyAlignment="1">
      <alignment horizontal="center" vertical="center" shrinkToFit="1"/>
    </xf>
    <xf numFmtId="0" fontId="27" fillId="0" borderId="0" xfId="222" applyFont="1" applyAlignment="1">
      <alignment horizontal="left" vertical="center" wrapText="1"/>
    </xf>
    <xf numFmtId="0" fontId="27" fillId="0" borderId="0" xfId="222" applyFont="1" applyBorder="1" applyAlignment="1">
      <alignment horizontal="left" vertical="center" wrapText="1"/>
    </xf>
    <xf numFmtId="0" fontId="37" fillId="0" borderId="1" xfId="136" applyFont="1" applyFill="1" applyBorder="1">
      <alignment vertical="center"/>
    </xf>
    <xf numFmtId="0" fontId="0" fillId="0" borderId="0" xfId="0" applyFill="1" applyAlignment="1"/>
    <xf numFmtId="0" fontId="10" fillId="0" borderId="0" xfId="192" applyFont="1" applyFill="1" applyAlignment="1">
      <alignment horizontal="center" vertical="center" shrinkToFit="1"/>
    </xf>
    <xf numFmtId="0" fontId="12" fillId="0" borderId="0" xfId="192" applyFont="1" applyFill="1" applyAlignment="1">
      <alignment horizontal="left" vertical="center" wrapText="1"/>
    </xf>
    <xf numFmtId="199" fontId="27" fillId="0" borderId="0" xfId="130" applyNumberFormat="1" applyFont="1" applyFill="1" applyBorder="1" applyAlignment="1">
      <alignment horizontal="right" vertical="center"/>
    </xf>
    <xf numFmtId="199" fontId="25" fillId="0" borderId="1" xfId="136" applyNumberFormat="1" applyFont="1" applyFill="1" applyBorder="1" applyAlignment="1">
      <alignment horizontal="center" vertical="center" wrapText="1"/>
    </xf>
    <xf numFmtId="0" fontId="12" fillId="0" borderId="1" xfId="122" applyFont="1" applyFill="1" applyBorder="1" applyAlignment="1">
      <alignment vertical="center"/>
    </xf>
    <xf numFmtId="200" fontId="12" fillId="0" borderId="1" xfId="122" applyNumberFormat="1" applyFont="1" applyFill="1" applyBorder="1" applyAlignment="1">
      <alignment horizontal="right" vertical="center"/>
    </xf>
    <xf numFmtId="201" fontId="12" fillId="0" borderId="1" xfId="135" applyNumberFormat="1" applyFont="1" applyFill="1" applyBorder="1" applyAlignment="1">
      <alignment horizontal="right" vertical="center"/>
    </xf>
    <xf numFmtId="0" fontId="11" fillId="0" borderId="1" xfId="122" applyFont="1" applyFill="1" applyBorder="1" applyAlignment="1">
      <alignment horizontal="center" vertical="center"/>
    </xf>
    <xf numFmtId="200" fontId="11" fillId="0" borderId="1" xfId="122" applyNumberFormat="1" applyFont="1" applyFill="1" applyBorder="1" applyAlignment="1">
      <alignment vertical="center"/>
    </xf>
    <xf numFmtId="201" fontId="11" fillId="0" borderId="1" xfId="135" applyNumberFormat="1" applyFont="1" applyFill="1" applyBorder="1" applyAlignment="1">
      <alignment horizontal="right" vertical="center"/>
    </xf>
    <xf numFmtId="200" fontId="12" fillId="0" borderId="1" xfId="122" applyNumberFormat="1" applyFont="1" applyFill="1" applyBorder="1" applyAlignment="1">
      <alignment vertical="center"/>
    </xf>
    <xf numFmtId="0" fontId="30" fillId="0" borderId="0" xfId="186" applyAlignment="1"/>
    <xf numFmtId="0" fontId="30" fillId="0" borderId="0" xfId="186" applyFill="1" applyAlignment="1"/>
    <xf numFmtId="0" fontId="10" fillId="0" borderId="0" xfId="192" applyFont="1" applyAlignment="1">
      <alignment horizontal="center" vertical="center" shrinkToFit="1"/>
    </xf>
    <xf numFmtId="0" fontId="12" fillId="0" borderId="0" xfId="192" applyFont="1" applyAlignment="1">
      <alignment horizontal="left" vertical="center" wrapText="1"/>
    </xf>
    <xf numFmtId="0" fontId="27" fillId="0" borderId="0" xfId="186" applyFont="1" applyAlignment="1">
      <alignment horizontal="right"/>
    </xf>
    <xf numFmtId="0" fontId="41" fillId="0" borderId="1" xfId="122" applyFont="1" applyFill="1" applyBorder="1" applyAlignment="1">
      <alignment vertical="center"/>
    </xf>
    <xf numFmtId="200" fontId="41" fillId="0" borderId="1" xfId="122" applyNumberFormat="1" applyFont="1" applyFill="1" applyBorder="1" applyAlignment="1">
      <alignment horizontal="right" vertical="center"/>
    </xf>
    <xf numFmtId="0" fontId="27" fillId="0" borderId="0" xfId="186" applyFont="1" applyFill="1" applyAlignment="1"/>
    <xf numFmtId="0" fontId="27" fillId="0" borderId="0" xfId="186" applyFont="1" applyFill="1" applyAlignment="1">
      <alignment horizontal="right"/>
    </xf>
    <xf numFmtId="198" fontId="27" fillId="0" borderId="0" xfId="145" applyNumberFormat="1" applyFont="1" applyFill="1" applyBorder="1" applyAlignment="1" applyProtection="1">
      <alignment horizontal="left" vertical="center"/>
    </xf>
    <xf numFmtId="0" fontId="27" fillId="0" borderId="0" xfId="186" applyFont="1" applyFill="1" applyBorder="1" applyAlignment="1">
      <alignment vertical="center"/>
    </xf>
    <xf numFmtId="0" fontId="27" fillId="0" borderId="0" xfId="186" applyFont="1" applyFill="1" applyAlignment="1">
      <alignment vertical="center"/>
    </xf>
    <xf numFmtId="198" fontId="32" fillId="0" borderId="0" xfId="145" applyNumberFormat="1" applyFont="1" applyFill="1" applyBorder="1" applyAlignment="1" applyProtection="1">
      <alignment horizontal="right" vertical="center"/>
    </xf>
    <xf numFmtId="0" fontId="42" fillId="0" borderId="0" xfId="0" applyFont="1" applyAlignment="1"/>
    <xf numFmtId="0" fontId="43" fillId="0" borderId="0" xfId="144" applyFont="1" applyFill="1" applyAlignment="1">
      <alignment horizontal="center" vertical="center"/>
    </xf>
    <xf numFmtId="0" fontId="27" fillId="0" borderId="0" xfId="144" applyFont="1" applyFill="1" applyAlignment="1">
      <alignment horizontal="left" vertical="center" wrapText="1"/>
    </xf>
    <xf numFmtId="0" fontId="12" fillId="0" borderId="0" xfId="0" applyFont="1" applyFill="1" applyAlignment="1">
      <alignment vertical="center"/>
    </xf>
    <xf numFmtId="0" fontId="12" fillId="0" borderId="1" xfId="0" applyFont="1" applyFill="1" applyBorder="1" applyAlignment="1">
      <alignment horizontal="left" vertical="center" wrapText="1"/>
    </xf>
    <xf numFmtId="200" fontId="27"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200" fontId="25" fillId="0" borderId="1" xfId="0" applyNumberFormat="1" applyFont="1" applyFill="1" applyBorder="1" applyAlignment="1">
      <alignment vertical="center" wrapText="1"/>
    </xf>
    <xf numFmtId="0" fontId="30" fillId="0" borderId="0" xfId="136" applyFill="1" applyProtection="1">
      <alignment vertical="center"/>
    </xf>
    <xf numFmtId="0" fontId="39" fillId="0" borderId="0" xfId="136" applyFont="1" applyFill="1" applyProtection="1">
      <alignment vertical="center"/>
    </xf>
    <xf numFmtId="0" fontId="37" fillId="0" borderId="0" xfId="136" applyFont="1" applyFill="1" applyAlignment="1" applyProtection="1">
      <alignment horizontal="center" vertical="center"/>
    </xf>
    <xf numFmtId="0" fontId="25" fillId="0" borderId="0" xfId="136" applyFont="1" applyFill="1" applyProtection="1">
      <alignment vertical="center"/>
    </xf>
    <xf numFmtId="0" fontId="27" fillId="0" borderId="0" xfId="136" applyFont="1" applyFill="1" applyProtection="1">
      <alignment vertical="center"/>
    </xf>
    <xf numFmtId="199" fontId="30" fillId="0" borderId="0" xfId="136" applyNumberFormat="1" applyFont="1" applyFill="1" applyProtection="1">
      <alignment vertical="center"/>
    </xf>
    <xf numFmtId="0" fontId="2" fillId="0" borderId="0" xfId="136" applyFont="1" applyFill="1" applyAlignment="1" applyProtection="1">
      <alignment horizontal="center" vertical="center"/>
    </xf>
    <xf numFmtId="199" fontId="27" fillId="0" borderId="0" xfId="136" applyNumberFormat="1" applyFont="1" applyFill="1" applyBorder="1" applyAlignment="1" applyProtection="1">
      <alignment horizontal="right" vertical="center"/>
    </xf>
    <xf numFmtId="0" fontId="24" fillId="0" borderId="1" xfId="136" applyFont="1" applyFill="1" applyBorder="1" applyAlignment="1" applyProtection="1">
      <alignment horizontal="distributed" vertical="center" wrapText="1" indent="3"/>
    </xf>
    <xf numFmtId="199" fontId="24" fillId="0" borderId="1" xfId="136" applyNumberFormat="1" applyFont="1" applyFill="1" applyBorder="1" applyAlignment="1" applyProtection="1">
      <alignment horizontal="center" vertical="center" wrapText="1"/>
    </xf>
    <xf numFmtId="0" fontId="39" fillId="0" borderId="16" xfId="0" applyFont="1" applyFill="1" applyBorder="1" applyAlignment="1" applyProtection="1">
      <alignment horizontal="left" vertical="center" wrapText="1"/>
    </xf>
    <xf numFmtId="200" fontId="26" fillId="0" borderId="1" xfId="0" applyNumberFormat="1" applyFont="1" applyFill="1" applyBorder="1" applyAlignment="1" applyProtection="1">
      <alignment horizontal="right" vertical="center"/>
    </xf>
    <xf numFmtId="200" fontId="29" fillId="0" borderId="1" xfId="0" applyNumberFormat="1" applyFont="1" applyFill="1" applyBorder="1" applyAlignment="1" applyProtection="1">
      <alignment horizontal="right" vertical="center"/>
      <protection locked="0"/>
    </xf>
    <xf numFmtId="201" fontId="29" fillId="0" borderId="1" xfId="135" applyNumberFormat="1" applyFont="1" applyFill="1" applyBorder="1" applyAlignment="1">
      <alignment horizontal="right" vertical="center"/>
    </xf>
    <xf numFmtId="200" fontId="24" fillId="0" borderId="1" xfId="0" applyNumberFormat="1" applyFont="1" applyFill="1" applyBorder="1" applyAlignment="1" applyProtection="1">
      <alignment horizontal="right" vertical="center"/>
    </xf>
    <xf numFmtId="201" fontId="33" fillId="0" borderId="1" xfId="135" applyNumberFormat="1" applyFont="1" applyFill="1" applyBorder="1" applyAlignment="1">
      <alignment horizontal="right" vertical="center"/>
    </xf>
    <xf numFmtId="200" fontId="33" fillId="0" borderId="1" xfId="0" applyNumberFormat="1" applyFont="1" applyFill="1" applyBorder="1" applyAlignment="1" applyProtection="1">
      <alignment horizontal="right" vertical="center"/>
      <protection locked="0"/>
    </xf>
    <xf numFmtId="200" fontId="33" fillId="0" borderId="13" xfId="122" applyNumberFormat="1" applyFont="1" applyFill="1" applyBorder="1" applyAlignment="1">
      <alignment horizontal="right" vertical="center"/>
    </xf>
    <xf numFmtId="200" fontId="39" fillId="0" borderId="16" xfId="0" applyNumberFormat="1" applyFont="1" applyFill="1" applyBorder="1" applyAlignment="1" applyProtection="1">
      <alignment horizontal="left" vertical="center" wrapText="1"/>
    </xf>
    <xf numFmtId="0" fontId="25" fillId="0" borderId="1" xfId="136" applyFont="1" applyFill="1" applyBorder="1" applyAlignment="1" applyProtection="1">
      <alignment horizontal="distributed" vertical="center" wrapText="1" indent="1"/>
    </xf>
    <xf numFmtId="3" fontId="33" fillId="0" borderId="1" xfId="0" applyNumberFormat="1" applyFont="1" applyFill="1" applyBorder="1" applyAlignment="1" applyProtection="1">
      <alignment horizontal="right" vertical="center"/>
      <protection locked="0"/>
    </xf>
    <xf numFmtId="0" fontId="11" fillId="0" borderId="1" xfId="135" applyFont="1" applyFill="1" applyBorder="1" applyAlignment="1">
      <alignment horizontal="left" vertical="center" wrapText="1"/>
    </xf>
    <xf numFmtId="199" fontId="33" fillId="0" borderId="13" xfId="122" applyNumberFormat="1" applyFont="1" applyFill="1" applyBorder="1" applyAlignment="1">
      <alignment horizontal="right" vertical="center"/>
    </xf>
    <xf numFmtId="0" fontId="11" fillId="0" borderId="1" xfId="135" applyFont="1" applyFill="1" applyBorder="1" applyAlignment="1">
      <alignment horizontal="left" vertical="center"/>
    </xf>
    <xf numFmtId="0" fontId="12" fillId="0" borderId="1" xfId="135" applyFont="1" applyFill="1" applyBorder="1" applyAlignment="1">
      <alignment horizontal="left" vertical="center"/>
    </xf>
    <xf numFmtId="3" fontId="26" fillId="3" borderId="1" xfId="0" applyNumberFormat="1" applyFont="1" applyFill="1" applyBorder="1" applyAlignment="1" applyProtection="1">
      <alignment horizontal="right" vertical="center"/>
    </xf>
    <xf numFmtId="0" fontId="11" fillId="0" borderId="2" xfId="135" applyFont="1" applyFill="1" applyBorder="1" applyAlignment="1">
      <alignment horizontal="center" vertical="center"/>
    </xf>
    <xf numFmtId="199" fontId="24" fillId="0" borderId="13" xfId="122" applyNumberFormat="1" applyFont="1" applyFill="1" applyBorder="1" applyAlignment="1">
      <alignment horizontal="right" vertical="center"/>
    </xf>
    <xf numFmtId="0" fontId="39" fillId="0" borderId="0" xfId="136" applyFont="1" applyFill="1">
      <alignment vertical="center"/>
    </xf>
    <xf numFmtId="0" fontId="37" fillId="0" borderId="0" xfId="136" applyFont="1" applyFill="1" applyAlignment="1">
      <alignment horizontal="center" vertical="center"/>
    </xf>
    <xf numFmtId="199" fontId="30" fillId="0" borderId="0" xfId="136" applyNumberFormat="1" applyFill="1">
      <alignment vertical="center"/>
    </xf>
    <xf numFmtId="0" fontId="40" fillId="0" borderId="0" xfId="136" applyFont="1" applyFill="1" applyAlignment="1">
      <alignment horizontal="center" vertical="center"/>
    </xf>
    <xf numFmtId="0" fontId="27" fillId="0" borderId="0" xfId="136" applyFont="1" applyFill="1">
      <alignment vertical="center"/>
    </xf>
    <xf numFmtId="0" fontId="44" fillId="0" borderId="0" xfId="136" applyFont="1" applyFill="1">
      <alignment vertical="center"/>
    </xf>
    <xf numFmtId="199" fontId="27" fillId="0" borderId="0" xfId="136" applyNumberFormat="1" applyFont="1" applyFill="1" applyAlignment="1">
      <alignment horizontal="right" vertical="center"/>
    </xf>
    <xf numFmtId="0" fontId="24" fillId="0" borderId="1" xfId="136" applyFont="1" applyFill="1" applyBorder="1" applyAlignment="1">
      <alignment horizontal="distributed" vertical="center" wrapText="1" indent="3"/>
    </xf>
    <xf numFmtId="199" fontId="24" fillId="0" borderId="1" xfId="136" applyNumberFormat="1" applyFont="1" applyFill="1" applyBorder="1" applyAlignment="1">
      <alignment horizontal="center" vertical="center" wrapText="1"/>
    </xf>
    <xf numFmtId="0" fontId="29" fillId="0" borderId="1" xfId="0" applyFont="1" applyFill="1" applyBorder="1" applyAlignment="1">
      <alignment vertical="center"/>
    </xf>
    <xf numFmtId="3" fontId="35" fillId="0" borderId="16" xfId="0" applyNumberFormat="1" applyFont="1" applyFill="1" applyBorder="1" applyAlignment="1" applyProtection="1">
      <alignment horizontal="right" vertical="center"/>
      <protection locked="0"/>
    </xf>
    <xf numFmtId="200" fontId="35" fillId="0" borderId="1" xfId="122" applyNumberFormat="1" applyFont="1" applyFill="1" applyBorder="1" applyAlignment="1">
      <alignment horizontal="right" vertical="center"/>
    </xf>
    <xf numFmtId="3" fontId="26" fillId="0" borderId="16" xfId="0" applyNumberFormat="1" applyFont="1" applyFill="1" applyBorder="1" applyAlignment="1" applyProtection="1">
      <alignment horizontal="right" vertical="center"/>
      <protection locked="0"/>
    </xf>
    <xf numFmtId="0" fontId="33" fillId="0" borderId="1" xfId="135" applyFont="1" applyFill="1" applyBorder="1" applyAlignment="1">
      <alignment horizontal="center" vertical="center"/>
    </xf>
    <xf numFmtId="3" fontId="33" fillId="0" borderId="16" xfId="0" applyNumberFormat="1" applyFont="1" applyFill="1" applyBorder="1" applyAlignment="1" applyProtection="1">
      <alignment horizontal="right" vertical="center"/>
      <protection locked="0"/>
    </xf>
    <xf numFmtId="0" fontId="33" fillId="0" borderId="1" xfId="135" applyFont="1" applyFill="1" applyBorder="1" applyAlignment="1">
      <alignment horizontal="left" vertical="center"/>
    </xf>
    <xf numFmtId="3" fontId="45" fillId="0" borderId="1" xfId="0" applyNumberFormat="1" applyFont="1" applyFill="1" applyBorder="1" applyAlignment="1">
      <alignment horizontal="right" vertical="center"/>
    </xf>
    <xf numFmtId="202" fontId="35" fillId="0" borderId="1" xfId="1" applyNumberFormat="1" applyFont="1" applyFill="1" applyBorder="1">
      <alignment vertical="center"/>
    </xf>
    <xf numFmtId="0" fontId="46" fillId="0" borderId="1" xfId="0" applyFont="1" applyFill="1" applyBorder="1" applyAlignment="1">
      <alignment horizontal="center" vertical="center"/>
    </xf>
    <xf numFmtId="200" fontId="47" fillId="0" borderId="1" xfId="122" applyNumberFormat="1" applyFont="1" applyFill="1" applyBorder="1" applyAlignment="1">
      <alignment horizontal="right" vertical="center"/>
    </xf>
    <xf numFmtId="3" fontId="47" fillId="0" borderId="16" xfId="0" applyNumberFormat="1" applyFont="1" applyFill="1" applyBorder="1" applyAlignment="1" applyProtection="1">
      <alignment horizontal="right" vertical="center"/>
      <protection locked="0"/>
    </xf>
    <xf numFmtId="201" fontId="47" fillId="0" borderId="1" xfId="135" applyNumberFormat="1" applyFont="1" applyFill="1" applyBorder="1" applyAlignment="1">
      <alignment horizontal="right" vertical="center"/>
    </xf>
    <xf numFmtId="0" fontId="41" fillId="0" borderId="1" xfId="0" applyFont="1" applyFill="1" applyBorder="1" applyAlignment="1">
      <alignment vertical="center"/>
    </xf>
    <xf numFmtId="3" fontId="41" fillId="0" borderId="16" xfId="0" applyNumberFormat="1" applyFont="1" applyFill="1" applyBorder="1" applyAlignment="1" applyProtection="1">
      <alignment horizontal="right" vertical="center"/>
      <protection locked="0"/>
    </xf>
    <xf numFmtId="201" fontId="41" fillId="0" borderId="1" xfId="135" applyNumberFormat="1" applyFont="1" applyFill="1" applyBorder="1" applyAlignment="1">
      <alignment horizontal="right" vertical="center"/>
    </xf>
    <xf numFmtId="0" fontId="11" fillId="0" borderId="1" xfId="135" applyFont="1" applyFill="1" applyBorder="1" applyAlignment="1">
      <alignment horizontal="center" vertical="center"/>
    </xf>
    <xf numFmtId="3" fontId="11" fillId="0" borderId="16" xfId="0" applyNumberFormat="1" applyFont="1" applyFill="1" applyBorder="1" applyAlignment="1" applyProtection="1">
      <alignment horizontal="right" vertical="center"/>
      <protection locked="0"/>
    </xf>
    <xf numFmtId="0" fontId="39" fillId="0" borderId="0" xfId="136" applyFont="1" applyProtection="1">
      <alignment vertical="center"/>
    </xf>
    <xf numFmtId="0" fontId="37" fillId="0" borderId="0" xfId="136" applyFont="1" applyAlignment="1" applyProtection="1">
      <alignment horizontal="center" vertical="center"/>
    </xf>
    <xf numFmtId="0" fontId="25" fillId="0" borderId="0" xfId="136" applyFont="1" applyProtection="1">
      <alignment vertical="center"/>
    </xf>
    <xf numFmtId="0" fontId="27" fillId="0" borderId="0" xfId="136" applyFont="1" applyProtection="1">
      <alignment vertical="center"/>
    </xf>
    <xf numFmtId="0" fontId="30" fillId="0" borderId="0" xfId="136" applyProtection="1">
      <alignment vertical="center"/>
    </xf>
    <xf numFmtId="0" fontId="30" fillId="2" borderId="0" xfId="136" applyFill="1" applyProtection="1">
      <alignment vertical="center"/>
    </xf>
    <xf numFmtId="199" fontId="30" fillId="0" borderId="0" xfId="136" applyNumberFormat="1" applyFont="1" applyProtection="1">
      <alignment vertical="center"/>
    </xf>
    <xf numFmtId="0" fontId="26" fillId="0" borderId="0" xfId="136" applyFont="1" applyFill="1">
      <alignment vertical="center"/>
    </xf>
    <xf numFmtId="0" fontId="24" fillId="0" borderId="0" xfId="136" applyFont="1" applyFill="1" applyAlignment="1">
      <alignment horizontal="center" vertical="center"/>
    </xf>
    <xf numFmtId="199" fontId="26" fillId="0" borderId="0" xfId="136" applyNumberFormat="1" applyFont="1" applyFill="1">
      <alignment vertical="center"/>
    </xf>
    <xf numFmtId="0" fontId="48" fillId="0" borderId="0" xfId="136" applyFont="1" applyFill="1">
      <alignment vertical="center"/>
    </xf>
    <xf numFmtId="199" fontId="26" fillId="0" borderId="0" xfId="136" applyNumberFormat="1" applyFont="1" applyFill="1" applyAlignment="1">
      <alignment horizontal="right" vertical="center"/>
    </xf>
    <xf numFmtId="0" fontId="26" fillId="0" borderId="0" xfId="136" applyFont="1" applyFill="1" applyProtection="1">
      <alignment vertical="center"/>
    </xf>
    <xf numFmtId="0" fontId="24" fillId="0" borderId="0" xfId="136" applyFont="1" applyFill="1" applyAlignment="1" applyProtection="1">
      <alignment horizontal="center" vertical="center"/>
    </xf>
    <xf numFmtId="199" fontId="26" fillId="0" borderId="0" xfId="136" applyNumberFormat="1" applyFont="1" applyFill="1" applyProtection="1">
      <alignment vertical="center"/>
    </xf>
    <xf numFmtId="199" fontId="26" fillId="0" borderId="0" xfId="136" applyNumberFormat="1" applyFont="1" applyFill="1" applyBorder="1" applyAlignment="1" applyProtection="1">
      <alignment horizontal="right" vertical="center"/>
    </xf>
    <xf numFmtId="200" fontId="26" fillId="0" borderId="0" xfId="136" applyNumberFormat="1" applyFont="1" applyFill="1" applyProtection="1">
      <alignment vertical="center"/>
    </xf>
    <xf numFmtId="0" fontId="37" fillId="0" borderId="0" xfId="136" applyFont="1" applyFill="1">
      <alignment vertical="center"/>
    </xf>
    <xf numFmtId="0" fontId="30" fillId="0" borderId="0" xfId="136" applyFont="1" applyFill="1">
      <alignment vertical="center"/>
    </xf>
    <xf numFmtId="0" fontId="2" fillId="0" borderId="0" xfId="136" applyFont="1" applyFill="1" applyAlignment="1">
      <alignment horizontal="center" vertical="center"/>
    </xf>
    <xf numFmtId="0" fontId="25" fillId="0" borderId="1" xfId="136" applyFont="1" applyFill="1" applyBorder="1" applyAlignment="1">
      <alignment horizontal="distributed" vertical="center" wrapText="1" indent="3"/>
    </xf>
    <xf numFmtId="0" fontId="35" fillId="0" borderId="1" xfId="0" applyFont="1" applyFill="1" applyBorder="1" applyAlignment="1">
      <alignment vertical="center"/>
    </xf>
    <xf numFmtId="201" fontId="35" fillId="0" borderId="1" xfId="135" applyNumberFormat="1" applyFont="1" applyFill="1" applyBorder="1" applyAlignment="1">
      <alignment horizontal="right" vertical="center"/>
    </xf>
    <xf numFmtId="200" fontId="35" fillId="0" borderId="16" xfId="0" applyNumberFormat="1" applyFont="1" applyFill="1" applyBorder="1" applyAlignment="1" applyProtection="1">
      <alignment horizontal="right" vertical="center"/>
      <protection locked="0"/>
    </xf>
    <xf numFmtId="200" fontId="26" fillId="0" borderId="16" xfId="0" applyNumberFormat="1" applyFont="1" applyFill="1" applyBorder="1" applyAlignment="1" applyProtection="1">
      <alignment horizontal="right" vertical="center"/>
      <protection locked="0"/>
    </xf>
    <xf numFmtId="0" fontId="35" fillId="0" borderId="1" xfId="0" applyNumberFormat="1" applyFont="1" applyFill="1" applyBorder="1" applyAlignment="1">
      <alignment vertical="center"/>
    </xf>
    <xf numFmtId="0" fontId="35" fillId="0" borderId="16" xfId="0" applyNumberFormat="1" applyFont="1" applyFill="1" applyBorder="1" applyAlignment="1" applyProtection="1">
      <alignment horizontal="right" vertical="center"/>
      <protection locked="0"/>
    </xf>
    <xf numFmtId="0" fontId="47" fillId="0" borderId="1" xfId="135" applyFont="1" applyFill="1" applyBorder="1" applyAlignment="1">
      <alignment horizontal="center" vertical="center"/>
    </xf>
    <xf numFmtId="200" fontId="47" fillId="0" borderId="16" xfId="0" applyNumberFormat="1" applyFont="1" applyFill="1" applyBorder="1" applyAlignment="1" applyProtection="1">
      <alignment horizontal="right" vertical="center"/>
    </xf>
    <xf numFmtId="0" fontId="47" fillId="0" borderId="1" xfId="135" applyFont="1" applyFill="1" applyBorder="1" applyAlignment="1">
      <alignment horizontal="left" vertical="center"/>
    </xf>
    <xf numFmtId="200" fontId="47" fillId="0" borderId="16" xfId="0" applyNumberFormat="1" applyFont="1" applyFill="1" applyBorder="1" applyAlignment="1" applyProtection="1">
      <alignment horizontal="right" vertical="center"/>
      <protection locked="0"/>
    </xf>
    <xf numFmtId="200" fontId="45" fillId="0" borderId="1" xfId="0" applyNumberFormat="1" applyFont="1" applyFill="1" applyBorder="1" applyAlignment="1">
      <alignment horizontal="right" vertical="center"/>
    </xf>
    <xf numFmtId="200" fontId="35" fillId="0" borderId="1" xfId="1" applyNumberFormat="1" applyFont="1" applyFill="1" applyBorder="1">
      <alignment vertical="center"/>
    </xf>
    <xf numFmtId="0" fontId="1" fillId="0" borderId="0" xfId="0" applyFont="1" applyFill="1" applyBorder="1" applyAlignment="1"/>
    <xf numFmtId="0" fontId="49" fillId="0" borderId="0" xfId="0" applyFont="1" applyFill="1" applyAlignment="1">
      <alignment horizontal="center" vertical="center"/>
    </xf>
    <xf numFmtId="0" fontId="50" fillId="0" borderId="0" xfId="0" applyFont="1" applyFill="1" applyAlignment="1">
      <alignment horizontal="center" vertical="center"/>
    </xf>
    <xf numFmtId="0" fontId="51" fillId="0" borderId="0" xfId="0" applyFont="1" applyFill="1" applyAlignment="1">
      <alignment vertical="center"/>
    </xf>
    <xf numFmtId="0" fontId="52" fillId="0" borderId="0" xfId="0" applyFont="1" applyFill="1" applyAlignment="1">
      <alignment vertical="center" wrapText="1"/>
    </xf>
    <xf numFmtId="0" fontId="53" fillId="0" borderId="0" xfId="0" applyFont="1" applyFill="1" applyAlignment="1">
      <alignment horizontal="right" vertical="center" wrapText="1"/>
    </xf>
    <xf numFmtId="0" fontId="54" fillId="0" borderId="1" xfId="0" applyFont="1" applyFill="1" applyBorder="1" applyAlignment="1">
      <alignment horizontal="center" vertical="center"/>
    </xf>
    <xf numFmtId="0" fontId="54" fillId="0" borderId="8" xfId="0" applyFont="1" applyFill="1" applyBorder="1" applyAlignment="1">
      <alignment horizontal="center" vertical="center" wrapText="1"/>
    </xf>
    <xf numFmtId="0" fontId="54" fillId="0" borderId="2" xfId="0" applyFont="1" applyFill="1" applyBorder="1" applyAlignment="1">
      <alignment horizontal="center" vertical="center"/>
    </xf>
    <xf numFmtId="203" fontId="45" fillId="0" borderId="1" xfId="0" applyNumberFormat="1" applyFont="1" applyFill="1" applyBorder="1" applyAlignment="1">
      <alignment horizontal="right" vertical="center"/>
    </xf>
    <xf numFmtId="10" fontId="45" fillId="0" borderId="1" xfId="0" applyNumberFormat="1" applyFont="1" applyFill="1" applyBorder="1" applyAlignment="1">
      <alignment horizontal="right" vertical="center"/>
    </xf>
    <xf numFmtId="0" fontId="54"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Alignment="1">
      <alignment horizontal="left" vertical="center" wrapText="1"/>
    </xf>
    <xf numFmtId="0" fontId="53" fillId="0" borderId="0" xfId="0" applyFont="1" applyFill="1" applyAlignment="1">
      <alignment horizontal="left" vertical="center" wrapText="1"/>
    </xf>
    <xf numFmtId="199" fontId="30" fillId="0" borderId="0" xfId="136" applyNumberFormat="1">
      <alignment vertical="center"/>
    </xf>
    <xf numFmtId="0" fontId="2" fillId="0" borderId="0" xfId="222" applyFont="1" applyAlignment="1">
      <alignment horizontal="center" vertical="center" shrinkToFit="1"/>
    </xf>
    <xf numFmtId="0" fontId="25" fillId="0" borderId="0" xfId="222" applyFont="1" applyAlignment="1">
      <alignment horizontal="left" vertical="center" wrapText="1"/>
    </xf>
    <xf numFmtId="0" fontId="56" fillId="0" borderId="0" xfId="222" applyFont="1" applyAlignment="1">
      <alignment vertical="center" wrapText="1"/>
    </xf>
    <xf numFmtId="0" fontId="12" fillId="0" borderId="0" xfId="0" applyFont="1" applyAlignment="1">
      <alignment horizontal="right"/>
    </xf>
    <xf numFmtId="0" fontId="25" fillId="0" borderId="1" xfId="129" applyFont="1" applyBorder="1" applyAlignment="1">
      <alignment horizontal="center" vertical="center" wrapText="1"/>
    </xf>
    <xf numFmtId="0" fontId="25" fillId="0" borderId="1" xfId="0" applyFont="1" applyBorder="1" applyAlignment="1">
      <alignment horizontal="left" vertical="center"/>
    </xf>
    <xf numFmtId="200" fontId="25" fillId="0" borderId="1" xfId="1" applyNumberFormat="1" applyFont="1" applyBorder="1" applyAlignment="1">
      <alignment horizontal="right" vertical="center" wrapText="1"/>
    </xf>
    <xf numFmtId="204" fontId="30" fillId="0" borderId="0" xfId="3" applyNumberFormat="1" applyFont="1" applyFill="1" applyBorder="1" applyAlignment="1" applyProtection="1">
      <alignment vertical="center"/>
    </xf>
    <xf numFmtId="0" fontId="12" fillId="0" borderId="1" xfId="0" applyFont="1" applyBorder="1" applyAlignment="1">
      <alignment horizontal="left" vertical="center"/>
    </xf>
    <xf numFmtId="200" fontId="12" fillId="0" borderId="12" xfId="0" applyNumberFormat="1" applyFont="1" applyBorder="1" applyAlignment="1">
      <alignment horizontal="right" vertical="center" wrapText="1"/>
    </xf>
    <xf numFmtId="200" fontId="11" fillId="0" borderId="12" xfId="0" applyNumberFormat="1" applyFont="1" applyBorder="1" applyAlignment="1">
      <alignment horizontal="right" vertical="center" wrapText="1"/>
    </xf>
    <xf numFmtId="0" fontId="38" fillId="0" borderId="0" xfId="144" applyFont="1" applyAlignment="1">
      <alignment horizontal="center" vertical="center"/>
    </xf>
    <xf numFmtId="0" fontId="10" fillId="0" borderId="0" xfId="144" applyFont="1" applyAlignment="1">
      <alignment horizontal="center" vertical="center"/>
    </xf>
    <xf numFmtId="0" fontId="37" fillId="0" borderId="7" xfId="144" applyFont="1" applyFill="1" applyBorder="1" applyAlignment="1">
      <alignment horizontal="left" wrapText="1"/>
    </xf>
    <xf numFmtId="0" fontId="12" fillId="0" borderId="7" xfId="0" applyFont="1" applyBorder="1" applyAlignment="1">
      <alignment horizontal="right" vertical="center"/>
    </xf>
    <xf numFmtId="0" fontId="11" fillId="0" borderId="1" xfId="0" applyFont="1" applyFill="1" applyBorder="1" applyAlignment="1">
      <alignment horizontal="left" vertical="center" wrapText="1"/>
    </xf>
    <xf numFmtId="200" fontId="25" fillId="0" borderId="1" xfId="1" applyNumberFormat="1" applyFont="1" applyFill="1" applyBorder="1" applyAlignment="1">
      <alignment horizontal="right" vertical="center" wrapText="1"/>
    </xf>
    <xf numFmtId="0" fontId="57" fillId="0" borderId="1" xfId="133" applyFont="1" applyFill="1" applyBorder="1" applyAlignment="1">
      <alignment horizontal="left" vertical="center" wrapText="1"/>
    </xf>
    <xf numFmtId="200" fontId="27" fillId="0" borderId="1" xfId="1" applyNumberFormat="1" applyFont="1" applyFill="1" applyBorder="1" applyAlignment="1">
      <alignment horizontal="right" vertical="center" wrapText="1"/>
    </xf>
    <xf numFmtId="205" fontId="46" fillId="0" borderId="1" xfId="0" applyNumberFormat="1" applyFont="1" applyFill="1" applyBorder="1" applyAlignment="1">
      <alignment horizontal="center" vertical="center" wrapText="1"/>
    </xf>
    <xf numFmtId="0" fontId="35" fillId="0" borderId="0" xfId="0" applyFont="1" applyFill="1" applyAlignment="1">
      <alignment vertical="center"/>
    </xf>
    <xf numFmtId="0" fontId="10" fillId="0" borderId="0" xfId="144" applyFont="1" applyBorder="1" applyAlignment="1">
      <alignment horizontal="center" vertical="center"/>
    </xf>
    <xf numFmtId="0" fontId="12" fillId="0" borderId="0" xfId="144" applyFont="1" applyBorder="1" applyAlignment="1">
      <alignment horizontal="left" vertical="center"/>
    </xf>
    <xf numFmtId="0" fontId="12" fillId="0" borderId="0" xfId="144" applyFont="1" applyBorder="1" applyAlignment="1">
      <alignment horizontal="right" vertical="center"/>
    </xf>
    <xf numFmtId="0" fontId="24" fillId="0" borderId="1" xfId="0" applyFont="1" applyBorder="1" applyAlignment="1">
      <alignment horizontal="center" vertical="center" wrapText="1"/>
    </xf>
    <xf numFmtId="0" fontId="33" fillId="4" borderId="1" xfId="0" applyFont="1" applyFill="1" applyBorder="1" applyAlignment="1">
      <alignment horizontal="left" vertical="center"/>
    </xf>
    <xf numFmtId="200" fontId="33" fillId="4" borderId="1" xfId="0" applyNumberFormat="1" applyFont="1" applyFill="1" applyBorder="1" applyAlignment="1">
      <alignment horizontal="right" vertical="center"/>
    </xf>
    <xf numFmtId="0" fontId="45" fillId="0" borderId="3" xfId="220" applyFont="1" applyFill="1" applyBorder="1" applyAlignment="1" applyProtection="1">
      <alignment horizontal="left" vertical="center"/>
      <protection locked="0"/>
    </xf>
    <xf numFmtId="0" fontId="45" fillId="0" borderId="1" xfId="0" applyFont="1" applyFill="1" applyBorder="1" applyAlignment="1">
      <alignment horizontal="justify" vertical="center"/>
    </xf>
    <xf numFmtId="0" fontId="45" fillId="0" borderId="1" xfId="220" applyFont="1" applyFill="1" applyBorder="1" applyAlignment="1" applyProtection="1">
      <alignment horizontal="left" vertical="center"/>
      <protection locked="0"/>
    </xf>
    <xf numFmtId="0" fontId="29" fillId="4" borderId="1" xfId="0" applyFont="1" applyFill="1" applyBorder="1" applyAlignment="1">
      <alignment horizontal="left" vertical="center"/>
    </xf>
    <xf numFmtId="0" fontId="58" fillId="0" borderId="1" xfId="0" applyFont="1" applyFill="1" applyBorder="1" applyAlignment="1">
      <alignment horizontal="left" vertical="center"/>
    </xf>
    <xf numFmtId="3" fontId="58" fillId="0" borderId="1" xfId="0" applyNumberFormat="1" applyFont="1" applyFill="1" applyBorder="1" applyAlignment="1">
      <alignment horizontal="right" vertical="center"/>
    </xf>
    <xf numFmtId="0" fontId="45" fillId="0" borderId="1" xfId="0" applyFont="1" applyFill="1" applyBorder="1" applyAlignment="1">
      <alignment horizontal="left" vertical="center" indent="1"/>
    </xf>
    <xf numFmtId="0" fontId="45" fillId="0" borderId="1" xfId="0" applyFont="1" applyFill="1" applyBorder="1" applyAlignment="1">
      <alignment horizontal="right" vertical="center"/>
    </xf>
    <xf numFmtId="200" fontId="29" fillId="4" borderId="1" xfId="0" applyNumberFormat="1" applyFont="1" applyFill="1" applyBorder="1" applyAlignment="1">
      <alignment horizontal="right" vertical="center"/>
    </xf>
    <xf numFmtId="0" fontId="33" fillId="4" borderId="1" xfId="0" applyFont="1" applyFill="1" applyBorder="1" applyAlignment="1">
      <alignment horizontal="center" vertical="center"/>
    </xf>
    <xf numFmtId="0" fontId="29" fillId="0" borderId="0" xfId="0" applyFont="1" applyAlignment="1"/>
    <xf numFmtId="0" fontId="10" fillId="0" borderId="0" xfId="144" applyFont="1" applyBorder="1" applyAlignment="1">
      <alignment horizontal="center" vertical="center" wrapText="1"/>
    </xf>
    <xf numFmtId="0" fontId="29" fillId="0" borderId="0" xfId="144" applyFont="1" applyBorder="1" applyAlignment="1">
      <alignment horizontal="center" vertical="center" wrapText="1"/>
    </xf>
    <xf numFmtId="0" fontId="29" fillId="0" borderId="0" xfId="144" applyFont="1" applyBorder="1" applyAlignment="1">
      <alignment horizontal="right" vertical="center"/>
    </xf>
    <xf numFmtId="0" fontId="59" fillId="0" borderId="1" xfId="0" applyFont="1" applyFill="1" applyBorder="1" applyAlignment="1">
      <alignment horizontal="center" vertical="center" wrapText="1"/>
    </xf>
    <xf numFmtId="3" fontId="54" fillId="0" borderId="1" xfId="0" applyNumberFormat="1" applyFont="1" applyFill="1" applyBorder="1" applyAlignment="1">
      <alignment horizontal="right" vertical="center"/>
    </xf>
    <xf numFmtId="0" fontId="55" fillId="0" borderId="1" xfId="0" applyFont="1" applyFill="1" applyBorder="1" applyAlignment="1">
      <alignment horizontal="left" vertical="center" indent="1"/>
    </xf>
    <xf numFmtId="3" fontId="55" fillId="0" borderId="1" xfId="0" applyNumberFormat="1" applyFont="1" applyFill="1" applyBorder="1" applyAlignment="1">
      <alignment horizontal="right" vertical="center"/>
    </xf>
    <xf numFmtId="0" fontId="55" fillId="0" borderId="1" xfId="0" applyFont="1" applyFill="1" applyBorder="1" applyAlignment="1">
      <alignment horizontal="justify" vertical="center"/>
    </xf>
    <xf numFmtId="0" fontId="54" fillId="0" borderId="1" xfId="0" applyFont="1" applyFill="1" applyBorder="1" applyAlignment="1">
      <alignment horizontal="right" vertical="center"/>
    </xf>
    <xf numFmtId="0" fontId="55" fillId="0" borderId="1" xfId="0" applyFont="1" applyFill="1" applyBorder="1" applyAlignment="1">
      <alignment horizontal="right" vertical="center"/>
    </xf>
    <xf numFmtId="0" fontId="26" fillId="0" borderId="0" xfId="186" applyFont="1" applyFill="1" applyAlignment="1"/>
    <xf numFmtId="0" fontId="24" fillId="0" borderId="0" xfId="136" applyFont="1" applyFill="1">
      <alignment vertical="center"/>
    </xf>
    <xf numFmtId="0" fontId="29" fillId="0" borderId="0" xfId="136" applyFont="1" applyFill="1">
      <alignment vertical="center"/>
    </xf>
    <xf numFmtId="199" fontId="27" fillId="0" borderId="0" xfId="136" applyNumberFormat="1" applyFont="1" applyFill="1" applyBorder="1" applyAlignment="1">
      <alignment horizontal="right" vertical="center"/>
    </xf>
    <xf numFmtId="200" fontId="24" fillId="0" borderId="1" xfId="136" applyNumberFormat="1" applyFont="1" applyFill="1" applyBorder="1" applyAlignment="1">
      <alignment horizontal="center" vertical="center" wrapText="1"/>
    </xf>
    <xf numFmtId="0" fontId="39" fillId="0" borderId="16" xfId="0" applyFont="1" applyFill="1" applyBorder="1" applyAlignment="1" applyProtection="1">
      <alignment vertical="center" wrapText="1"/>
    </xf>
    <xf numFmtId="200" fontId="26" fillId="0" borderId="16" xfId="0" applyNumberFormat="1" applyFont="1" applyFill="1" applyBorder="1" applyAlignment="1" applyProtection="1">
      <alignment vertical="center" wrapText="1"/>
    </xf>
    <xf numFmtId="200" fontId="26" fillId="0" borderId="1" xfId="0" applyNumberFormat="1" applyFont="1" applyFill="1" applyBorder="1" applyAlignment="1" applyProtection="1">
      <alignment vertical="center"/>
    </xf>
    <xf numFmtId="195" fontId="35" fillId="0" borderId="1" xfId="0" applyNumberFormat="1" applyFont="1" applyFill="1" applyBorder="1" applyAlignment="1">
      <alignment vertical="center"/>
    </xf>
    <xf numFmtId="200" fontId="26" fillId="0" borderId="1" xfId="0" applyNumberFormat="1" applyFont="1" applyFill="1" applyBorder="1" applyAlignment="1" applyProtection="1">
      <alignment vertical="center"/>
      <protection locked="0"/>
    </xf>
    <xf numFmtId="49" fontId="47" fillId="0" borderId="1" xfId="0" applyNumberFormat="1" applyFont="1" applyFill="1" applyBorder="1" applyAlignment="1" applyProtection="1">
      <alignment horizontal="center" vertical="center" wrapText="1"/>
    </xf>
    <xf numFmtId="200" fontId="33" fillId="0" borderId="1" xfId="135" applyNumberFormat="1" applyFont="1" applyFill="1" applyBorder="1" applyAlignment="1">
      <alignment horizontal="right" vertical="center"/>
    </xf>
    <xf numFmtId="200" fontId="24" fillId="0" borderId="1" xfId="136" applyNumberFormat="1" applyFont="1" applyFill="1" applyBorder="1">
      <alignment vertical="center"/>
    </xf>
    <xf numFmtId="0" fontId="33" fillId="0" borderId="1" xfId="135" applyFont="1" applyFill="1" applyBorder="1" applyAlignment="1">
      <alignment horizontal="left" vertical="center" wrapText="1"/>
    </xf>
    <xf numFmtId="0" fontId="60" fillId="0" borderId="16" xfId="0" applyFont="1" applyFill="1" applyBorder="1" applyAlignment="1" applyProtection="1">
      <alignment vertical="center" wrapText="1"/>
    </xf>
    <xf numFmtId="200" fontId="29" fillId="0" borderId="1" xfId="135" applyNumberFormat="1" applyFont="1" applyFill="1" applyBorder="1" applyAlignment="1">
      <alignment vertical="center"/>
    </xf>
    <xf numFmtId="200" fontId="29" fillId="0" borderId="1" xfId="135" applyNumberFormat="1" applyFont="1" applyFill="1" applyBorder="1" applyAlignment="1">
      <alignment horizontal="right" vertical="center"/>
    </xf>
    <xf numFmtId="200" fontId="45" fillId="0" borderId="1" xfId="0" applyNumberFormat="1" applyFont="1" applyFill="1" applyBorder="1" applyAlignment="1">
      <alignment horizontal="right" vertical="center" wrapText="1"/>
    </xf>
    <xf numFmtId="200" fontId="26" fillId="0" borderId="1" xfId="0" applyNumberFormat="1" applyFont="1" applyFill="1" applyBorder="1" applyAlignment="1">
      <alignment horizontal="right" vertical="center" wrapText="1"/>
    </xf>
    <xf numFmtId="200" fontId="35" fillId="0" borderId="1" xfId="135" applyNumberFormat="1" applyFont="1" applyFill="1" applyBorder="1" applyAlignment="1">
      <alignment horizontal="right" vertical="center"/>
    </xf>
    <xf numFmtId="0" fontId="24" fillId="0" borderId="0" xfId="136" applyFont="1" applyFill="1" applyAlignment="1">
      <alignment horizontal="center" vertical="center" wrapText="1"/>
    </xf>
    <xf numFmtId="0" fontId="33" fillId="0" borderId="0" xfId="0" applyFont="1" applyFill="1" applyAlignment="1"/>
    <xf numFmtId="0" fontId="29" fillId="0" borderId="0" xfId="0" applyFont="1" applyFill="1" applyAlignment="1"/>
    <xf numFmtId="199" fontId="26" fillId="0" borderId="0" xfId="136" applyNumberFormat="1" applyFont="1" applyFill="1" applyBorder="1" applyAlignment="1">
      <alignment horizontal="left" vertical="center"/>
    </xf>
    <xf numFmtId="0" fontId="24" fillId="0" borderId="1" xfId="136" applyFont="1" applyFill="1" applyBorder="1" applyAlignment="1" applyProtection="1">
      <alignment horizontal="center" vertical="center" wrapText="1"/>
    </xf>
    <xf numFmtId="3" fontId="47" fillId="0" borderId="16" xfId="0" applyNumberFormat="1" applyFont="1" applyFill="1" applyBorder="1" applyAlignment="1" applyProtection="1">
      <alignment horizontal="right" vertical="center"/>
    </xf>
    <xf numFmtId="0" fontId="35" fillId="0" borderId="1" xfId="135" applyFont="1" applyFill="1" applyBorder="1" applyAlignment="1">
      <alignment horizontal="left" vertical="center"/>
    </xf>
    <xf numFmtId="200" fontId="61" fillId="0" borderId="1" xfId="1" applyNumberFormat="1" applyFont="1" applyFill="1" applyBorder="1" applyAlignment="1" applyProtection="1">
      <alignment vertical="center"/>
    </xf>
    <xf numFmtId="200" fontId="45" fillId="0" borderId="1" xfId="0" applyNumberFormat="1" applyFont="1" applyFill="1" applyBorder="1" applyAlignment="1" applyProtection="1">
      <alignment horizontal="right" vertical="center" wrapText="1"/>
    </xf>
    <xf numFmtId="200" fontId="35" fillId="0" borderId="16" xfId="0" applyNumberFormat="1" applyFont="1" applyFill="1" applyBorder="1" applyAlignment="1" applyProtection="1">
      <alignment horizontal="right" vertical="center"/>
    </xf>
    <xf numFmtId="0" fontId="35" fillId="0" borderId="1" xfId="135" applyFont="1" applyFill="1" applyBorder="1" applyAlignment="1">
      <alignment horizontal="left" vertical="center" wrapText="1"/>
    </xf>
    <xf numFmtId="200" fontId="45" fillId="0" borderId="1" xfId="0" applyNumberFormat="1" applyFont="1" applyFill="1" applyBorder="1" applyAlignment="1" applyProtection="1">
      <alignment horizontal="justify"/>
    </xf>
    <xf numFmtId="199" fontId="47" fillId="0" borderId="1" xfId="135" applyNumberFormat="1" applyFont="1" applyFill="1" applyBorder="1" applyAlignment="1">
      <alignment horizontal="right" vertical="center"/>
    </xf>
    <xf numFmtId="3" fontId="45" fillId="0" borderId="1" xfId="0" applyNumberFormat="1" applyFont="1" applyFill="1" applyBorder="1" applyAlignment="1">
      <alignment horizontal="right" vertical="center" wrapText="1"/>
    </xf>
    <xf numFmtId="200" fontId="45" fillId="0" borderId="1" xfId="0" applyNumberFormat="1" applyFont="1" applyFill="1" applyBorder="1" applyAlignment="1">
      <alignment vertical="center" wrapText="1"/>
    </xf>
    <xf numFmtId="199" fontId="35" fillId="0" borderId="1" xfId="135" applyNumberFormat="1" applyFont="1" applyFill="1" applyBorder="1" applyAlignment="1">
      <alignment horizontal="right" vertical="center"/>
    </xf>
    <xf numFmtId="199" fontId="29" fillId="0" borderId="1" xfId="135" applyNumberFormat="1" applyFont="1" applyFill="1" applyBorder="1" applyAlignment="1">
      <alignment horizontal="right" vertical="center"/>
    </xf>
    <xf numFmtId="202" fontId="45" fillId="0" borderId="1" xfId="1" applyNumberFormat="1" applyFont="1" applyFill="1" applyBorder="1" applyAlignment="1">
      <alignment horizontal="right" vertical="center" wrapText="1"/>
    </xf>
    <xf numFmtId="202" fontId="45" fillId="0" borderId="1" xfId="1" applyNumberFormat="1" applyFont="1" applyBorder="1" applyAlignment="1">
      <alignment horizontal="right" vertical="center" wrapText="1"/>
    </xf>
    <xf numFmtId="200" fontId="26" fillId="0" borderId="0" xfId="136" applyNumberFormat="1" applyFont="1" applyFill="1">
      <alignment vertical="center"/>
    </xf>
    <xf numFmtId="200" fontId="26" fillId="0" borderId="0" xfId="136" applyNumberFormat="1" applyFont="1" applyFill="1" applyAlignment="1">
      <alignment horizontal="center" vertical="center"/>
    </xf>
    <xf numFmtId="200" fontId="29" fillId="0" borderId="0" xfId="136" applyNumberFormat="1" applyFont="1" applyFill="1">
      <alignment vertical="center"/>
    </xf>
    <xf numFmtId="0" fontId="25" fillId="0" borderId="0" xfId="136" applyFont="1" applyFill="1" applyAlignment="1">
      <alignment horizontal="center" vertical="center" wrapText="1"/>
    </xf>
    <xf numFmtId="199" fontId="25" fillId="0" borderId="1" xfId="136" applyNumberFormat="1" applyFont="1" applyFill="1" applyBorder="1" applyAlignment="1" applyProtection="1">
      <alignment horizontal="center" vertical="center" wrapText="1"/>
    </xf>
    <xf numFmtId="0" fontId="25" fillId="0" borderId="1" xfId="136" applyFont="1" applyFill="1" applyBorder="1" applyAlignment="1" applyProtection="1">
      <alignment horizontal="center" vertical="center" wrapText="1"/>
    </xf>
    <xf numFmtId="0" fontId="46" fillId="0" borderId="1" xfId="135" applyFont="1" applyFill="1" applyBorder="1" applyAlignment="1">
      <alignment horizontal="left" vertical="center"/>
    </xf>
    <xf numFmtId="0" fontId="41" fillId="0" borderId="1" xfId="135" applyFont="1" applyFill="1" applyBorder="1" applyAlignment="1">
      <alignment horizontal="left" vertical="center"/>
    </xf>
    <xf numFmtId="202" fontId="61" fillId="0" borderId="1" xfId="1" applyNumberFormat="1" applyFont="1" applyFill="1" applyBorder="1" applyAlignment="1">
      <alignment vertical="center"/>
    </xf>
    <xf numFmtId="206" fontId="62" fillId="0" borderId="1" xfId="0" applyNumberFormat="1" applyFont="1" applyFill="1" applyBorder="1" applyAlignment="1">
      <alignment vertical="center"/>
    </xf>
    <xf numFmtId="202" fontId="61" fillId="0" borderId="2" xfId="1" applyNumberFormat="1" applyFont="1" applyFill="1" applyBorder="1" applyAlignment="1">
      <alignment vertical="center"/>
    </xf>
    <xf numFmtId="0" fontId="41" fillId="0" borderId="1" xfId="135" applyFont="1" applyFill="1" applyBorder="1" applyAlignment="1">
      <alignment horizontal="left" vertical="center" wrapText="1"/>
    </xf>
    <xf numFmtId="200" fontId="61" fillId="0" borderId="1" xfId="1" applyNumberFormat="1" applyFont="1" applyFill="1" applyBorder="1" applyAlignment="1">
      <alignment vertical="center"/>
    </xf>
    <xf numFmtId="0" fontId="46" fillId="0" borderId="1" xfId="135" applyFont="1" applyFill="1" applyBorder="1" applyAlignment="1">
      <alignment horizontal="center" vertical="center"/>
    </xf>
    <xf numFmtId="0" fontId="30" fillId="0" borderId="0" xfId="204" applyFill="1">
      <alignment vertical="center"/>
    </xf>
    <xf numFmtId="0" fontId="25" fillId="0" borderId="1" xfId="136" applyFont="1" applyFill="1" applyBorder="1" applyAlignment="1">
      <alignment horizontal="center" vertical="center" wrapText="1"/>
    </xf>
    <xf numFmtId="202" fontId="62" fillId="0" borderId="1" xfId="1" applyNumberFormat="1" applyFont="1" applyFill="1" applyBorder="1" applyAlignment="1" applyProtection="1">
      <alignment horizontal="right" vertical="center"/>
      <protection locked="0"/>
    </xf>
    <xf numFmtId="0" fontId="45" fillId="0" borderId="1" xfId="0" applyFont="1" applyFill="1" applyBorder="1" applyAlignment="1">
      <alignment horizontal="right" vertical="center" wrapText="1"/>
    </xf>
    <xf numFmtId="0" fontId="41" fillId="0" borderId="1" xfId="135" applyFont="1" applyFill="1" applyBorder="1" applyAlignment="1">
      <alignment vertical="center"/>
    </xf>
    <xf numFmtId="0" fontId="41" fillId="0" borderId="1" xfId="135" applyFont="1" applyFill="1" applyBorder="1" applyAlignment="1">
      <alignment vertical="center" wrapText="1"/>
    </xf>
    <xf numFmtId="0" fontId="46" fillId="0" borderId="1" xfId="135" applyFont="1" applyFill="1" applyBorder="1" applyAlignment="1">
      <alignment horizontal="left" vertical="center" wrapText="1"/>
    </xf>
    <xf numFmtId="0" fontId="24" fillId="2" borderId="0" xfId="136" applyFont="1" applyFill="1" applyAlignment="1" applyProtection="1">
      <alignment horizontal="center" vertical="center" wrapText="1"/>
    </xf>
    <xf numFmtId="0" fontId="26" fillId="2" borderId="0" xfId="136" applyFont="1" applyFill="1" applyProtection="1">
      <alignment vertical="center"/>
    </xf>
    <xf numFmtId="0" fontId="26" fillId="2" borderId="0" xfId="204" applyFont="1" applyFill="1" applyProtection="1">
      <alignment vertical="center"/>
    </xf>
    <xf numFmtId="199" fontId="26" fillId="2" borderId="0" xfId="136" applyNumberFormat="1" applyFont="1" applyFill="1" applyProtection="1">
      <alignment vertical="center"/>
    </xf>
    <xf numFmtId="0" fontId="29" fillId="0" borderId="0" xfId="0" applyFont="1" applyAlignment="1" applyProtection="1"/>
    <xf numFmtId="0" fontId="48" fillId="0" borderId="0" xfId="136" applyFont="1" applyFill="1" applyProtection="1">
      <alignment vertical="center"/>
    </xf>
    <xf numFmtId="0" fontId="12" fillId="0" borderId="0" xfId="0" applyFont="1" applyAlignment="1"/>
    <xf numFmtId="0" fontId="12" fillId="0" borderId="0" xfId="0" applyFont="1" applyAlignment="1">
      <alignment horizontal="center"/>
    </xf>
    <xf numFmtId="0" fontId="63" fillId="0" borderId="0" xfId="0" applyFont="1" applyBorder="1" applyAlignment="1"/>
    <xf numFmtId="0" fontId="52" fillId="0" borderId="0" xfId="0" applyFont="1" applyFill="1" applyBorder="1" applyAlignment="1">
      <alignment vertical="center"/>
    </xf>
    <xf numFmtId="0" fontId="64" fillId="0" borderId="0" xfId="136" applyFont="1" applyFill="1" applyAlignment="1">
      <alignment vertical="center"/>
    </xf>
    <xf numFmtId="0" fontId="65" fillId="0" borderId="0" xfId="136" applyFont="1" applyFill="1" applyBorder="1" applyAlignment="1">
      <alignment vertical="center"/>
    </xf>
    <xf numFmtId="0" fontId="66" fillId="0" borderId="0" xfId="136" applyFont="1" applyFill="1" applyAlignment="1">
      <alignment vertical="center"/>
    </xf>
    <xf numFmtId="0" fontId="53" fillId="0" borderId="0" xfId="0" applyFont="1" applyBorder="1" applyAlignment="1"/>
    <xf numFmtId="49" fontId="15" fillId="0" borderId="1" xfId="122" applyNumberFormat="1" applyFont="1" applyFill="1" applyBorder="1" applyAlignment="1" quotePrefix="1">
      <alignment horizontal="left" vertical="center"/>
    </xf>
    <xf numFmtId="49" fontId="15" fillId="0" borderId="1" xfId="122" applyNumberFormat="1" applyFont="1" applyFill="1" applyBorder="1" applyAlignment="1" quotePrefix="1">
      <alignment horizontal="left" vertical="center" wrapText="1"/>
    </xf>
  </cellXfs>
  <cellStyles count="22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入 5 3" xfId="49"/>
    <cellStyle name="好_Book1" xfId="50"/>
    <cellStyle name="数量 2 3" xfId="51"/>
    <cellStyle name="链接单元格 5" xfId="52"/>
    <cellStyle name="强调文字颜色 2 3 2" xfId="53"/>
    <cellStyle name="Accent1 5" xfId="54"/>
    <cellStyle name="Accent2 - 40%" xfId="55"/>
    <cellStyle name="差_11大理 2" xfId="56"/>
    <cellStyle name="汇总 3 5" xfId="57"/>
    <cellStyle name="计算 2" xfId="58"/>
    <cellStyle name="Accent6 4" xfId="59"/>
    <cellStyle name="日期" xfId="60"/>
    <cellStyle name="60% - 强调文字颜色 6 3 2" xfId="61"/>
    <cellStyle name="Accent2 - 60%" xfId="62"/>
    <cellStyle name="好_0605石屏县 2 2" xfId="63"/>
    <cellStyle name="Input [yellow] 4" xfId="64"/>
    <cellStyle name="差_Book1 2" xfId="65"/>
    <cellStyle name="60% - 强调文字颜色 2 3" xfId="66"/>
    <cellStyle name="Accent5 - 60% 2 2" xfId="67"/>
    <cellStyle name="解释性文本 2 2" xfId="68"/>
    <cellStyle name="注释 5" xfId="69"/>
    <cellStyle name="强调文字颜色 1 2 3" xfId="70"/>
    <cellStyle name="标题 1 5 2" xfId="71"/>
    <cellStyle name="差_0502通海县 2 2" xfId="72"/>
    <cellStyle name="差 6" xfId="73"/>
    <cellStyle name="常规 6 3 2 2" xfId="74"/>
    <cellStyle name="输出 6" xfId="75"/>
    <cellStyle name="标题 4 5 3" xfId="76"/>
    <cellStyle name="PSHeading 4" xfId="77"/>
    <cellStyle name="适中 8" xfId="78"/>
    <cellStyle name="20% - 强调文字颜色 3 3" xfId="79"/>
    <cellStyle name="警告文本 3 2 2" xfId="80"/>
    <cellStyle name="检查单元格 3 2" xfId="81"/>
    <cellStyle name="常规 428" xfId="82"/>
    <cellStyle name="编号 3 2" xfId="83"/>
    <cellStyle name="标题 5 4" xfId="84"/>
    <cellStyle name="PSChar" xfId="85"/>
    <cellStyle name="_弱电系统设备配置报价清单" xfId="86"/>
    <cellStyle name="20% - 强调文字颜色 5 3" xfId="87"/>
    <cellStyle name="Currency_!!!GO" xfId="88"/>
    <cellStyle name="分级显示列_1_Book1" xfId="89"/>
    <cellStyle name="标题 3 3 2" xfId="90"/>
    <cellStyle name="Accent3 - 60% 2 2" xfId="91"/>
    <cellStyle name="未定义" xfId="92"/>
    <cellStyle name="强调文字颜色 5 2" xfId="93"/>
    <cellStyle name="寘嬫愗傝_Region Orders (2)" xfId="94"/>
    <cellStyle name="超级链接 3" xfId="95"/>
    <cellStyle name="Currency1" xfId="96"/>
    <cellStyle name="商品名称 2" xfId="97"/>
    <cellStyle name="超链接 3 2" xfId="98"/>
    <cellStyle name="强调文字颜色 6 3 2" xfId="99"/>
    <cellStyle name="强调文字颜色 6 2 3" xfId="100"/>
    <cellStyle name="Accent2 3 2" xfId="101"/>
    <cellStyle name="60% - 强调文字颜色 5 2 2" xfId="102"/>
    <cellStyle name="强调文字颜色 4 2 3" xfId="103"/>
    <cellStyle name="好 8" xfId="104"/>
    <cellStyle name="60% - 强调文字颜色 4 2 2" xfId="105"/>
    <cellStyle name="强调文字颜色 3 2 3" xfId="106"/>
    <cellStyle name="强调文字颜色 1 3" xfId="107"/>
    <cellStyle name="强调 2" xfId="108"/>
    <cellStyle name="强调 1 2" xfId="109"/>
    <cellStyle name="千分位[0]_laroux" xfId="110"/>
    <cellStyle name="普通_97-917" xfId="111"/>
    <cellStyle name="20% - 强调文字颜色 2 3" xfId="112"/>
    <cellStyle name="Accent1 - 20% 3" xfId="113"/>
    <cellStyle name="20% - 强调文字颜色 1 3" xfId="114"/>
    <cellStyle name="强调文字颜色 2 2 2 2" xfId="115"/>
    <cellStyle name="部门 2 3" xfId="116"/>
    <cellStyle name="借出原因 4" xfId="117"/>
    <cellStyle name="差_2008年地州对账表(国库资金） 2 2" xfId="118"/>
    <cellStyle name="40% - 强调文字颜色 6 3" xfId="119"/>
    <cellStyle name="Accent6 - 20% 3" xfId="120"/>
    <cellStyle name="千分位_97-917" xfId="121"/>
    <cellStyle name="常规 3" xfId="122"/>
    <cellStyle name="汇总 2 5" xfId="123"/>
    <cellStyle name="t" xfId="124"/>
    <cellStyle name="强调文字颜色 4 3" xfId="125"/>
    <cellStyle name="常规 9 2 3" xfId="126"/>
    <cellStyle name="捠壿 [0.00]_Region Orders (2)" xfId="127"/>
    <cellStyle name="好_0502通海县 3" xfId="128"/>
    <cellStyle name="常规_2007年云南省向人大报送政府收支预算表格式编制过程表 2 2 2" xfId="129"/>
    <cellStyle name="常规_2007年云南省向人大报送政府收支预算表格式编制过程表 2 2" xfId="130"/>
    <cellStyle name="Date 3" xfId="131"/>
    <cellStyle name="常规 452" xfId="132"/>
    <cellStyle name="常规 4" xfId="133"/>
    <cellStyle name="强调 3" xfId="134"/>
    <cellStyle name="常规 2" xfId="135"/>
    <cellStyle name="常规_2007年云南省向人大报送政府收支预算表格式编制过程表 2" xfId="136"/>
    <cellStyle name="_Book1_3" xfId="137"/>
    <cellStyle name="标题 2 4 4" xfId="138"/>
    <cellStyle name="千位分隔 2" xfId="139"/>
    <cellStyle name="常规 430" xfId="140"/>
    <cellStyle name="强调文字颜色 3 3 2" xfId="141"/>
    <cellStyle name="常规 5 42 2" xfId="142"/>
    <cellStyle name="分级显示行_1_Book1" xfId="143"/>
    <cellStyle name="常规 16" xfId="144"/>
    <cellStyle name="常规 11 3" xfId="145"/>
    <cellStyle name="后继超级链接 3" xfId="146"/>
    <cellStyle name="常规 10 2" xfId="147"/>
    <cellStyle name="常规 2 3" xfId="148"/>
    <cellStyle name="40% - 强调文字颜色 1 3" xfId="149"/>
    <cellStyle name="Milliers_!!!GO" xfId="150"/>
    <cellStyle name="comma zerodec" xfId="151"/>
    <cellStyle name="Pourcentage_pldt" xfId="152"/>
    <cellStyle name="标题1 4" xfId="153"/>
    <cellStyle name="RowLevel_0" xfId="154"/>
    <cellStyle name="Header1 2" xfId="155"/>
    <cellStyle name="标题 3 2 2" xfId="156"/>
    <cellStyle name="60% - 强调文字颜色 1 2" xfId="157"/>
    <cellStyle name="no dec 3" xfId="158"/>
    <cellStyle name="Header2" xfId="159"/>
    <cellStyle name="Comma [0]_!!!GO" xfId="160"/>
    <cellStyle name="常规 20" xfId="161"/>
    <cellStyle name="Accent5" xfId="162"/>
    <cellStyle name="60% - 强调文字颜色 3 2" xfId="163"/>
    <cellStyle name="60% - 强调文字颜色 2 2 3" xfId="164"/>
    <cellStyle name="常规 5" xfId="165"/>
    <cellStyle name="60% - 强调文字颜色 1 3 2" xfId="166"/>
    <cellStyle name="标题 1 2 2" xfId="167"/>
    <cellStyle name="40% - 强调文字颜色 5 2 2" xfId="168"/>
    <cellStyle name="40% - 强调文字颜色 4 3" xfId="169"/>
    <cellStyle name="标题 4 2 2" xfId="170"/>
    <cellStyle name="40% - 强调文字颜色 3 2" xfId="171"/>
    <cellStyle name="40% - 强调文字颜色 2 3" xfId="172"/>
    <cellStyle name="_ET_STYLE_NoName_00__Book1_1 2 2 2" xfId="173"/>
    <cellStyle name="Category 2" xfId="174"/>
    <cellStyle name="40% - 强调文字颜色 1 2 2" xfId="175"/>
    <cellStyle name="常规 2 2 6" xfId="176"/>
    <cellStyle name="表标题" xfId="177"/>
    <cellStyle name="20% - 强调文字颜色 5 2 2" xfId="178"/>
    <cellStyle name="Mon閠aire_!!!GO" xfId="179"/>
    <cellStyle name="20% - 强调文字颜色 3 2" xfId="180"/>
    <cellStyle name="超链接 2" xfId="181"/>
    <cellStyle name="标题 5" xfId="182"/>
    <cellStyle name="Percent [2]" xfId="183"/>
    <cellStyle name="0,0_x000d_&#10;NA_x000d_&#10;" xfId="184"/>
    <cellStyle name="Accent3 - 40%" xfId="185"/>
    <cellStyle name="常规 10" xfId="186"/>
    <cellStyle name="PSDec 2" xfId="187"/>
    <cellStyle name="args.style" xfId="188"/>
    <cellStyle name="标题 2 2" xfId="189"/>
    <cellStyle name="常规 3 3" xfId="190"/>
    <cellStyle name="PSInt" xfId="191"/>
    <cellStyle name="常规 2 4" xfId="192"/>
    <cellStyle name="Mon閠aire [0]_!!!GO" xfId="193"/>
    <cellStyle name="Month 2" xfId="194"/>
    <cellStyle name="Accent5 - 20%" xfId="195"/>
    <cellStyle name="6mal" xfId="196"/>
    <cellStyle name="常规 19 10" xfId="197"/>
    <cellStyle name="Accent6 - 60%" xfId="198"/>
    <cellStyle name="40% - 强调文字颜色 3 3" xfId="199"/>
    <cellStyle name="Dollar (zero dec)" xfId="200"/>
    <cellStyle name="Accent6 - 40%" xfId="201"/>
    <cellStyle name="per.style" xfId="202"/>
    <cellStyle name="常规 15 2" xfId="203"/>
    <cellStyle name="常规_2007年云南省向人大报送政府收支预算表格式编制过程表" xfId="204"/>
    <cellStyle name="_关闭破产企业已移交地方管理中小学校退休教师情况明细表(1)" xfId="205"/>
    <cellStyle name="常规 2 2 11 2" xfId="206"/>
    <cellStyle name="Normal - Style1" xfId="207"/>
    <cellStyle name="New Times Roman" xfId="208"/>
    <cellStyle name="Moneda_96 Risk" xfId="209"/>
    <cellStyle name="Millares_96 Risk" xfId="210"/>
    <cellStyle name="PSSpacer" xfId="211"/>
    <cellStyle name="ColLevel_0" xfId="212"/>
    <cellStyle name="Comma_!!!GO" xfId="213"/>
    <cellStyle name="Grey" xfId="214"/>
    <cellStyle name="常规 19 2" xfId="215"/>
    <cellStyle name="Input Cells" xfId="216"/>
    <cellStyle name="Linked Cells" xfId="217"/>
    <cellStyle name="Millares [0]_96 Risk" xfId="218"/>
    <cellStyle name="Moneda [0]_96 Risk" xfId="219"/>
    <cellStyle name="Normal" xfId="220"/>
    <cellStyle name="PSDate" xfId="221"/>
    <cellStyle name="常规 2 4 2" xfId="222"/>
    <cellStyle name="Standard_AREAS" xfId="223"/>
    <cellStyle name="捠壿_Region Orders (2)" xfId="224"/>
  </cellStyles>
  <dxfs count="5">
    <dxf>
      <font>
        <color indexed="9"/>
      </font>
    </dxf>
    <dxf>
      <font>
        <color indexed="10"/>
      </font>
    </dxf>
    <dxf>
      <font>
        <b val="1"/>
        <i val="0"/>
      </font>
    </dxf>
    <dxf>
      <font>
        <b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edia\UDISK\\\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25" workbookViewId="0">
      <selection activeCell="A40" sqref="A40"/>
    </sheetView>
  </sheetViews>
  <sheetFormatPr defaultColWidth="9" defaultRowHeight="18.75" outlineLevelCol="5"/>
  <cols>
    <col min="1" max="1" width="71" style="438" customWidth="1"/>
    <col min="2" max="16384" width="9" style="438"/>
  </cols>
  <sheetData>
    <row r="1" spans="1:6">
      <c r="A1" s="439" t="s">
        <v>0</v>
      </c>
    </row>
    <row r="2" ht="20" customHeight="1" spans="1:6">
      <c r="A2" s="440" t="s">
        <v>1</v>
      </c>
    </row>
    <row r="3" ht="20" customHeight="1" spans="1:6">
      <c r="A3" s="440" t="s">
        <v>2</v>
      </c>
    </row>
    <row r="4" ht="20" customHeight="1" spans="1:6">
      <c r="A4" s="440" t="s">
        <v>3</v>
      </c>
    </row>
    <row r="5" ht="20" customHeight="1" spans="1:6">
      <c r="A5" s="441" t="s">
        <v>4</v>
      </c>
      <c r="B5" s="442"/>
      <c r="C5" s="442"/>
      <c r="D5" s="442"/>
      <c r="E5" s="169"/>
    </row>
    <row r="6" ht="20" customHeight="1" spans="1:6">
      <c r="A6" s="443" t="s">
        <v>5</v>
      </c>
      <c r="B6" s="442"/>
      <c r="C6" s="442"/>
      <c r="D6" s="442"/>
    </row>
    <row r="7" ht="20" customHeight="1" spans="1:6">
      <c r="A7" s="441" t="s">
        <v>6</v>
      </c>
      <c r="B7" s="444"/>
      <c r="C7" s="444"/>
      <c r="D7" s="444"/>
    </row>
    <row r="8" ht="20" customHeight="1" spans="1:6">
      <c r="A8" s="445" t="s">
        <v>7</v>
      </c>
      <c r="F8" s="169"/>
    </row>
    <row r="9" ht="20" customHeight="1" spans="1:6">
      <c r="A9" s="440" t="s">
        <v>8</v>
      </c>
    </row>
    <row r="10" ht="20" customHeight="1" spans="1:6">
      <c r="A10" s="445" t="s">
        <v>9</v>
      </c>
    </row>
    <row r="11" ht="20" customHeight="1" spans="1:6">
      <c r="A11" s="440" t="s">
        <v>10</v>
      </c>
    </row>
    <row r="12" ht="20" customHeight="1" spans="1:6">
      <c r="A12" s="440" t="s">
        <v>11</v>
      </c>
    </row>
    <row r="13" ht="20" customHeight="1" spans="1:6">
      <c r="A13" s="440" t="s">
        <v>12</v>
      </c>
    </row>
    <row r="14" ht="20" customHeight="1" spans="1:6">
      <c r="A14" s="440" t="s">
        <v>13</v>
      </c>
    </row>
    <row r="15" ht="20" customHeight="1" spans="1:6">
      <c r="A15" s="440" t="s">
        <v>14</v>
      </c>
    </row>
    <row r="16" ht="20" customHeight="1" spans="1:6">
      <c r="A16" s="441" t="s">
        <v>15</v>
      </c>
    </row>
    <row r="17" ht="20" customHeight="1" spans="1:1">
      <c r="A17" s="441" t="s">
        <v>16</v>
      </c>
    </row>
    <row r="18" ht="20" customHeight="1" spans="1:1">
      <c r="A18" s="441" t="s">
        <v>17</v>
      </c>
    </row>
    <row r="19" ht="20" customHeight="1" spans="1:1">
      <c r="A19" s="441" t="s">
        <v>18</v>
      </c>
    </row>
    <row r="20" ht="20" customHeight="1" spans="1:1">
      <c r="A20" s="441" t="s">
        <v>19</v>
      </c>
    </row>
    <row r="21" ht="20" customHeight="1" spans="1:1">
      <c r="A21" s="441" t="s">
        <v>20</v>
      </c>
    </row>
    <row r="22" ht="20" customHeight="1" spans="1:1">
      <c r="A22" s="441" t="s">
        <v>21</v>
      </c>
    </row>
    <row r="23" ht="20" customHeight="1" spans="1:1">
      <c r="A23" s="441" t="s">
        <v>22</v>
      </c>
    </row>
    <row r="24" ht="20" customHeight="1" spans="1:1">
      <c r="A24" s="441" t="s">
        <v>23</v>
      </c>
    </row>
    <row r="25" ht="20" customHeight="1" spans="1:1">
      <c r="A25" s="441" t="s">
        <v>24</v>
      </c>
    </row>
    <row r="26" ht="20" customHeight="1" spans="1:1">
      <c r="A26" s="441" t="s">
        <v>25</v>
      </c>
    </row>
    <row r="27" ht="20" customHeight="1" spans="1:1">
      <c r="A27" s="441" t="s">
        <v>26</v>
      </c>
    </row>
    <row r="28" ht="20" customHeight="1" spans="1:1">
      <c r="A28" s="441" t="s">
        <v>27</v>
      </c>
    </row>
    <row r="29" ht="20" customHeight="1" spans="1:1">
      <c r="A29" s="441" t="s">
        <v>28</v>
      </c>
    </row>
    <row r="30" ht="20" customHeight="1" spans="1:1">
      <c r="A30" s="441" t="s">
        <v>29</v>
      </c>
    </row>
    <row r="31" ht="20" customHeight="1" spans="1:1">
      <c r="A31" s="441" t="s">
        <v>30</v>
      </c>
    </row>
    <row r="32" ht="20" customHeight="1" spans="1:1">
      <c r="A32" s="441" t="s">
        <v>31</v>
      </c>
    </row>
    <row r="33" ht="20" customHeight="1" spans="1:1">
      <c r="A33" s="441" t="s">
        <v>32</v>
      </c>
    </row>
    <row r="34" ht="20" customHeight="1" spans="1:1">
      <c r="A34" s="441" t="s">
        <v>33</v>
      </c>
    </row>
    <row r="35" ht="20" customHeight="1" spans="1:1">
      <c r="A35" s="441" t="s">
        <v>34</v>
      </c>
    </row>
    <row r="36" ht="20" customHeight="1" spans="1:1">
      <c r="A36" s="441" t="s">
        <v>35</v>
      </c>
    </row>
    <row r="37" ht="20" customHeight="1" spans="1:1">
      <c r="A37" s="441" t="s">
        <v>36</v>
      </c>
    </row>
    <row r="38" ht="20" customHeight="1" spans="1:1">
      <c r="A38" s="441" t="s">
        <v>37</v>
      </c>
    </row>
    <row r="39" ht="20" customHeight="1" spans="1:1">
      <c r="A39" s="441" t="s">
        <v>38</v>
      </c>
    </row>
    <row r="40" ht="20" customHeight="1" spans="1:1">
      <c r="A40" s="441" t="s">
        <v>39</v>
      </c>
    </row>
    <row r="41" ht="20" customHeight="1" spans="1:1">
      <c r="A41" s="441" t="s">
        <v>40</v>
      </c>
    </row>
    <row r="42" ht="20" customHeight="1" spans="1:1">
      <c r="A42" s="441" t="s">
        <v>41</v>
      </c>
    </row>
    <row r="43" ht="20" customHeight="1" spans="1:1">
      <c r="A43" s="441" t="s">
        <v>42</v>
      </c>
    </row>
  </sheetData>
  <pageMargins left="0.75" right="0.75" top="1" bottom="1" header="0.5" footer="0.5"/>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59"/>
  <sheetViews>
    <sheetView showZeros="0" workbookViewId="0">
      <selection activeCell="A10" sqref="A10"/>
    </sheetView>
  </sheetViews>
  <sheetFormatPr defaultColWidth="9" defaultRowHeight="13.5" outlineLevelCol="1"/>
  <cols>
    <col min="1" max="1" width="50.5" style="186" customWidth="1"/>
    <col min="2" max="2" width="59.775" customWidth="1"/>
  </cols>
  <sheetData>
    <row r="1" s="211" customFormat="1" ht="68" customHeight="1" spans="1:2">
      <c r="A1" s="335" t="s">
        <v>1269</v>
      </c>
      <c r="B1" s="336"/>
    </row>
    <row r="2" ht="29" customHeight="1" spans="1:2">
      <c r="A2" s="337" t="s">
        <v>1270</v>
      </c>
      <c r="B2" s="338" t="s">
        <v>84</v>
      </c>
    </row>
    <row r="3" ht="45" customHeight="1" spans="1:2">
      <c r="A3" s="180" t="s">
        <v>1271</v>
      </c>
      <c r="B3" s="136" t="s">
        <v>1272</v>
      </c>
    </row>
    <row r="4" ht="36" customHeight="1" spans="1:2">
      <c r="A4" s="339" t="s">
        <v>1273</v>
      </c>
      <c r="B4" s="340"/>
    </row>
    <row r="5" ht="36" customHeight="1" spans="1:2">
      <c r="A5" s="341" t="s">
        <v>1274</v>
      </c>
      <c r="B5" s="342"/>
    </row>
    <row r="6" ht="36" customHeight="1" spans="1:2">
      <c r="A6" s="339" t="s">
        <v>1275</v>
      </c>
      <c r="B6" s="342"/>
    </row>
    <row r="7" ht="36" customHeight="1" spans="1:2">
      <c r="A7" s="341" t="s">
        <v>1274</v>
      </c>
      <c r="B7" s="340"/>
    </row>
    <row r="8" ht="36" customHeight="1" spans="1:2">
      <c r="A8" s="339" t="s">
        <v>1276</v>
      </c>
      <c r="B8" s="342"/>
    </row>
    <row r="9" ht="36" customHeight="1" spans="1:2">
      <c r="A9" s="341" t="s">
        <v>1274</v>
      </c>
      <c r="B9" s="342"/>
    </row>
    <row r="10" ht="36" customHeight="1" spans="1:2">
      <c r="A10" s="339" t="s">
        <v>1277</v>
      </c>
      <c r="B10" s="342"/>
    </row>
    <row r="11" ht="36" customHeight="1" spans="1:2">
      <c r="A11" s="341" t="s">
        <v>1274</v>
      </c>
      <c r="B11" s="342"/>
    </row>
    <row r="12" ht="36" customHeight="1" spans="1:2">
      <c r="A12" s="339" t="s">
        <v>1278</v>
      </c>
      <c r="B12" s="342"/>
    </row>
    <row r="13" ht="36" customHeight="1" spans="1:2">
      <c r="A13" s="341" t="s">
        <v>1274</v>
      </c>
      <c r="B13" s="342"/>
    </row>
    <row r="14" ht="36" customHeight="1" spans="1:2">
      <c r="A14" s="339" t="s">
        <v>1279</v>
      </c>
      <c r="B14" s="342"/>
    </row>
    <row r="15" ht="36" customHeight="1" spans="1:2">
      <c r="A15" s="341" t="s">
        <v>1274</v>
      </c>
      <c r="B15" s="342"/>
    </row>
    <row r="16" ht="36" customHeight="1" spans="1:2">
      <c r="A16" s="339" t="s">
        <v>1280</v>
      </c>
      <c r="B16" s="342"/>
    </row>
    <row r="17" ht="36" customHeight="1" spans="1:2">
      <c r="A17" s="341" t="s">
        <v>1274</v>
      </c>
      <c r="B17" s="342"/>
    </row>
    <row r="18" ht="36" customHeight="1" spans="1:2">
      <c r="A18" s="339" t="s">
        <v>1281</v>
      </c>
      <c r="B18" s="342"/>
    </row>
    <row r="19" ht="36" customHeight="1" spans="1:2">
      <c r="A19" s="341" t="s">
        <v>1274</v>
      </c>
      <c r="B19" s="342"/>
    </row>
    <row r="20" ht="36" customHeight="1" spans="1:2">
      <c r="A20" s="339" t="s">
        <v>1282</v>
      </c>
      <c r="B20" s="342"/>
    </row>
    <row r="21" ht="36" customHeight="1" spans="1:2">
      <c r="A21" s="341" t="s">
        <v>1274</v>
      </c>
      <c r="B21" s="342"/>
    </row>
    <row r="22" ht="36" customHeight="1" spans="1:2">
      <c r="A22" s="339" t="s">
        <v>1283</v>
      </c>
      <c r="B22" s="342"/>
    </row>
    <row r="23" ht="36" customHeight="1" spans="1:2">
      <c r="A23" s="341" t="s">
        <v>1274</v>
      </c>
      <c r="B23" s="342"/>
    </row>
    <row r="24" ht="36" customHeight="1" spans="1:2">
      <c r="A24" s="343" t="s">
        <v>1284</v>
      </c>
      <c r="B24" s="342"/>
    </row>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7"/>
  <sheetViews>
    <sheetView showZeros="0" workbookViewId="0">
      <selection activeCell="D17" sqref="D17"/>
    </sheetView>
  </sheetViews>
  <sheetFormatPr defaultColWidth="9" defaultRowHeight="14.25" outlineLevelRow="6" outlineLevelCol="6"/>
  <cols>
    <col min="1" max="1" width="43.6333333333333" style="166" customWidth="1"/>
    <col min="2" max="2" width="20.6333333333333" style="168" customWidth="1"/>
    <col min="3" max="3" width="20.6333333333333" style="166" customWidth="1"/>
    <col min="4" max="4" width="20" style="166" customWidth="1"/>
    <col min="5" max="5" width="20" style="323" customWidth="1"/>
    <col min="6" max="16373" width="9" style="166"/>
    <col min="16374" max="16375" width="35.6333333333333" style="166"/>
    <col min="16376" max="16384" width="9" style="166"/>
  </cols>
  <sheetData>
    <row r="1" ht="45" customHeight="1" spans="1:7">
      <c r="A1" s="324" t="s">
        <v>1285</v>
      </c>
      <c r="B1" s="324"/>
      <c r="C1" s="324"/>
      <c r="D1" s="324"/>
      <c r="E1" s="324"/>
    </row>
    <row r="2" s="166" customFormat="1" ht="38" customHeight="1" spans="1:7">
      <c r="A2" s="325" t="s">
        <v>1286</v>
      </c>
      <c r="B2" s="325"/>
      <c r="C2" s="325"/>
      <c r="D2" s="326"/>
      <c r="E2" s="327" t="s">
        <v>84</v>
      </c>
    </row>
    <row r="3" s="167" customFormat="1" ht="45" customHeight="1" spans="1:7">
      <c r="A3" s="174" t="s">
        <v>1287</v>
      </c>
      <c r="B3" s="174" t="s">
        <v>1284</v>
      </c>
      <c r="C3" s="328" t="s">
        <v>1288</v>
      </c>
      <c r="D3" s="328" t="s">
        <v>1289</v>
      </c>
      <c r="E3" s="328" t="s">
        <v>1290</v>
      </c>
    </row>
    <row r="4" s="166" customFormat="1" ht="36" customHeight="1" spans="1:7">
      <c r="A4" s="329" t="s">
        <v>1291</v>
      </c>
      <c r="B4" s="330"/>
      <c r="C4" s="330"/>
      <c r="D4" s="330"/>
      <c r="E4" s="330"/>
      <c r="G4" s="331"/>
    </row>
    <row r="5" s="166" customFormat="1" ht="36" customHeight="1" spans="1:7">
      <c r="A5" s="332"/>
      <c r="B5" s="176"/>
      <c r="C5" s="176"/>
      <c r="D5" s="176"/>
      <c r="E5" s="333"/>
    </row>
    <row r="6" s="166" customFormat="1" ht="36" customHeight="1" spans="1:7">
      <c r="A6" s="329" t="s">
        <v>1292</v>
      </c>
      <c r="B6" s="330"/>
      <c r="C6" s="330"/>
      <c r="D6" s="330"/>
      <c r="E6" s="334"/>
    </row>
    <row r="7" s="166" customFormat="1" ht="36" customHeight="1" spans="1:7">
      <c r="A7" s="329" t="s">
        <v>1293</v>
      </c>
      <c r="B7" s="330"/>
      <c r="C7" s="330"/>
      <c r="D7" s="330"/>
      <c r="E7" s="330"/>
    </row>
  </sheetData>
  <mergeCells count="2">
    <mergeCell ref="A1:E1"/>
    <mergeCell ref="A2:C2"/>
  </mergeCells>
  <conditionalFormatting sqref="E1">
    <cfRule type="cellIs" dxfId="0" priority="12" stopIfTrue="1" operator="greaterThanOrEqual">
      <formula>10</formula>
    </cfRule>
    <cfRule type="cellIs" dxfId="0" priority="13" stopIfTrue="1" operator="lessThanOrEqual">
      <formula>-1</formula>
    </cfRule>
  </conditionalFormatting>
  <conditionalFormatting sqref="B3:G3">
    <cfRule type="cellIs" dxfId="0" priority="2" stopIfTrue="1" operator="lessThanOrEqual">
      <formula>-1</formula>
    </cfRule>
  </conditionalFormatting>
  <conditionalFormatting sqref="F2 G2">
    <cfRule type="cellIs" dxfId="0" priority="4" stopIfTrue="1" operator="lessThanOrEqual">
      <formula>-1</formula>
    </cfRule>
    <cfRule type="cellIs" dxfId="0" priority="3" stopIfTrue="1" operator="greaterThanOrEqual">
      <formula>10</formula>
    </cfRule>
  </conditionalFormatting>
  <conditionalFormatting sqref="B4:G4 C6: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5"/>
  <sheetViews>
    <sheetView topLeftCell="A4" workbookViewId="0">
      <selection activeCell="A14" sqref="A14:E14"/>
    </sheetView>
  </sheetViews>
  <sheetFormatPr defaultColWidth="9" defaultRowHeight="13.5" outlineLevelCol="4"/>
  <cols>
    <col min="1" max="1" width="37.75" style="308" customWidth="1"/>
    <col min="2" max="2" width="15.6333333333333" style="308" customWidth="1"/>
    <col min="3" max="3" width="17.1333333333333" style="308" customWidth="1"/>
    <col min="4" max="4" width="15" style="308" customWidth="1"/>
    <col min="5" max="5" width="13.3833333333333" style="308" customWidth="1"/>
    <col min="6" max="244" width="9" style="308"/>
    <col min="245" max="16384" width="9" style="2"/>
  </cols>
  <sheetData>
    <row r="1" s="308" customFormat="1" ht="40.5" customHeight="1" spans="1:5">
      <c r="A1" s="309" t="s">
        <v>1294</v>
      </c>
      <c r="B1" s="309"/>
      <c r="C1" s="309"/>
      <c r="D1" s="309"/>
      <c r="E1" s="309"/>
    </row>
    <row r="2" s="308" customFormat="1" ht="17.1" customHeight="1" spans="1:5">
      <c r="A2" s="310"/>
      <c r="B2" s="311"/>
      <c r="C2" s="311"/>
      <c r="D2" s="311"/>
      <c r="E2" s="311"/>
    </row>
    <row r="3" s="308" customFormat="1" ht="25" customHeight="1" spans="1:5">
      <c r="A3" s="312"/>
      <c r="B3" s="312"/>
      <c r="C3" s="312"/>
      <c r="D3" s="312"/>
      <c r="E3" s="313" t="s">
        <v>1295</v>
      </c>
    </row>
    <row r="4" s="308" customFormat="1" ht="25" customHeight="1" spans="1:5">
      <c r="A4" s="314" t="s">
        <v>1296</v>
      </c>
      <c r="B4" s="314" t="s">
        <v>1272</v>
      </c>
      <c r="C4" s="314" t="s">
        <v>87</v>
      </c>
      <c r="D4" s="314" t="s">
        <v>1297</v>
      </c>
      <c r="E4" s="314"/>
    </row>
    <row r="5" s="308" customFormat="1" ht="25" customHeight="1" spans="1:5">
      <c r="A5" s="314"/>
      <c r="B5" s="314"/>
      <c r="C5" s="314"/>
      <c r="D5" s="315" t="s">
        <v>1298</v>
      </c>
      <c r="E5" s="315" t="s">
        <v>1299</v>
      </c>
    </row>
    <row r="6" s="308" customFormat="1" ht="25" customHeight="1" spans="1:5">
      <c r="A6" s="314"/>
      <c r="B6" s="314"/>
      <c r="C6" s="314"/>
      <c r="D6" s="316"/>
      <c r="E6" s="316"/>
    </row>
    <row r="7" s="308" customFormat="1" ht="27" customHeight="1" spans="1:5">
      <c r="A7" s="314" t="s">
        <v>1284</v>
      </c>
      <c r="B7" s="317">
        <v>1147.93</v>
      </c>
      <c r="C7" s="317">
        <f>SUM(C8:C10)</f>
        <v>1116.66</v>
      </c>
      <c r="D7" s="317">
        <f t="shared" ref="D7:D12" si="0">C7-B7</f>
        <v>-31.2700000000002</v>
      </c>
      <c r="E7" s="318">
        <f t="shared" ref="E7:E12" si="1">D7/B7</f>
        <v>-0.0272403369543441</v>
      </c>
    </row>
    <row r="8" s="308" customFormat="1" ht="30" customHeight="1" spans="1:5">
      <c r="A8" s="319" t="s">
        <v>1300</v>
      </c>
      <c r="B8" s="317">
        <v>10</v>
      </c>
      <c r="C8" s="317">
        <v>10</v>
      </c>
      <c r="D8" s="317">
        <f t="shared" si="0"/>
        <v>0</v>
      </c>
      <c r="E8" s="318">
        <f t="shared" si="1"/>
        <v>0</v>
      </c>
    </row>
    <row r="9" ht="30" customHeight="1" spans="1:5">
      <c r="A9" s="319" t="s">
        <v>1301</v>
      </c>
      <c r="B9" s="317">
        <v>274.41</v>
      </c>
      <c r="C9" s="317">
        <v>247.6</v>
      </c>
      <c r="D9" s="317">
        <f t="shared" si="0"/>
        <v>-26.81</v>
      </c>
      <c r="E9" s="318">
        <f t="shared" si="1"/>
        <v>-0.0977005211180352</v>
      </c>
    </row>
    <row r="10" ht="32" customHeight="1" spans="1:5">
      <c r="A10" s="319" t="s">
        <v>1302</v>
      </c>
      <c r="B10" s="317">
        <f>B11+B12</f>
        <v>863.52</v>
      </c>
      <c r="C10" s="317">
        <f>C11+C12</f>
        <v>859.06</v>
      </c>
      <c r="D10" s="317">
        <f t="shared" si="0"/>
        <v>-4.46000000000004</v>
      </c>
      <c r="E10" s="318">
        <f t="shared" si="1"/>
        <v>-0.00516490642949791</v>
      </c>
    </row>
    <row r="11" ht="28" customHeight="1" spans="1:5">
      <c r="A11" s="320" t="s">
        <v>1303</v>
      </c>
      <c r="B11" s="317">
        <v>94</v>
      </c>
      <c r="C11" s="317">
        <v>94</v>
      </c>
      <c r="D11" s="317">
        <f t="shared" si="0"/>
        <v>0</v>
      </c>
      <c r="E11" s="318">
        <f t="shared" si="1"/>
        <v>0</v>
      </c>
    </row>
    <row r="12" ht="45" customHeight="1" spans="1:5">
      <c r="A12" s="320" t="s">
        <v>1304</v>
      </c>
      <c r="B12" s="317">
        <v>769.52</v>
      </c>
      <c r="C12" s="317">
        <v>765.06</v>
      </c>
      <c r="D12" s="317">
        <f t="shared" si="0"/>
        <v>-4.46000000000004</v>
      </c>
      <c r="E12" s="318">
        <f t="shared" si="1"/>
        <v>-0.00579582077139</v>
      </c>
    </row>
    <row r="13" ht="105" customHeight="1" spans="1:5">
      <c r="A13" s="321" t="s">
        <v>1305</v>
      </c>
      <c r="B13" s="322"/>
      <c r="C13" s="322"/>
      <c r="D13" s="322"/>
      <c r="E13" s="322"/>
    </row>
    <row r="14" ht="126" customHeight="1" spans="1:5">
      <c r="A14" s="321" t="s">
        <v>1306</v>
      </c>
      <c r="B14" s="322"/>
      <c r="C14" s="322"/>
      <c r="D14" s="322"/>
      <c r="E14" s="322"/>
    </row>
    <row r="15" ht="50" customHeight="1" spans="1:5">
      <c r="A15" s="322" t="s">
        <v>1307</v>
      </c>
      <c r="B15" s="322"/>
      <c r="C15" s="322"/>
      <c r="D15" s="322"/>
      <c r="E15" s="322"/>
    </row>
  </sheetData>
  <mergeCells count="10">
    <mergeCell ref="A1:E1"/>
    <mergeCell ref="D4:E4"/>
    <mergeCell ref="A13:E13"/>
    <mergeCell ref="A14:E14"/>
    <mergeCell ref="A15:E15"/>
    <mergeCell ref="A4:A6"/>
    <mergeCell ref="B4:B6"/>
    <mergeCell ref="C4:C6"/>
    <mergeCell ref="D5:D6"/>
    <mergeCell ref="E5:E6"/>
  </mergeCells>
  <printOptions horizontalCentered="1"/>
  <pageMargins left="0.709027777777778" right="0.709027777777778" top="0.75" bottom="0.75" header="0.309027777777778" footer="0.309027777777778"/>
  <pageSetup paperSize="9" scale="87" fitToHeight="20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topLeftCell="A22" workbookViewId="0">
      <selection activeCell="D32" sqref="D32"/>
    </sheetView>
  </sheetViews>
  <sheetFormatPr defaultColWidth="9" defaultRowHeight="14.25" outlineLevelCol="3"/>
  <cols>
    <col min="1" max="1" width="44.1333333333333" style="168" customWidth="1"/>
    <col min="2" max="2" width="18.5833333333333" style="168" customWidth="1"/>
    <col min="3" max="3" width="17.1666666666667" style="168" customWidth="1"/>
    <col min="4" max="4" width="21.6333333333333" style="250" customWidth="1"/>
    <col min="5" max="16357" width="9" style="168"/>
    <col min="16358" max="16358" width="45.6333333333333" style="168"/>
    <col min="16359" max="16384" width="9" style="168"/>
  </cols>
  <sheetData>
    <row r="1" ht="45" customHeight="1" spans="1:4">
      <c r="A1" s="294" t="s">
        <v>12</v>
      </c>
      <c r="B1" s="294"/>
      <c r="C1" s="294"/>
      <c r="D1" s="294"/>
    </row>
    <row r="2" s="248" customFormat="1" ht="20.1" customHeight="1" spans="1:4">
      <c r="A2" s="252"/>
      <c r="B2" s="253"/>
      <c r="C2" s="252"/>
      <c r="D2" s="254" t="s">
        <v>84</v>
      </c>
    </row>
    <row r="3" s="249" customFormat="1" ht="45" customHeight="1" spans="1:4">
      <c r="A3" s="295" t="s">
        <v>85</v>
      </c>
      <c r="B3" s="190" t="s">
        <v>86</v>
      </c>
      <c r="C3" s="190" t="s">
        <v>87</v>
      </c>
      <c r="D3" s="190" t="s">
        <v>88</v>
      </c>
    </row>
    <row r="4" s="249" customFormat="1" ht="36" customHeight="1" spans="1:4">
      <c r="A4" s="296" t="s">
        <v>1308</v>
      </c>
      <c r="B4" s="258">
        <v>0</v>
      </c>
      <c r="C4" s="258">
        <v>0</v>
      </c>
      <c r="D4" s="297" t="str">
        <f t="shared" ref="D4:D9" si="0">IFERROR((C4/B4-1)*100,"")</f>
        <v/>
      </c>
    </row>
    <row r="5" ht="36" customHeight="1" spans="1:4">
      <c r="A5" s="296" t="s">
        <v>1309</v>
      </c>
      <c r="B5" s="258">
        <v>0</v>
      </c>
      <c r="C5" s="258">
        <v>0</v>
      </c>
      <c r="D5" s="297" t="str">
        <f t="shared" si="0"/>
        <v/>
      </c>
    </row>
    <row r="6" ht="36" customHeight="1" spans="1:4">
      <c r="A6" s="296" t="s">
        <v>1310</v>
      </c>
      <c r="B6" s="258">
        <v>0</v>
      </c>
      <c r="C6" s="258">
        <v>0</v>
      </c>
      <c r="D6" s="297" t="str">
        <f t="shared" si="0"/>
        <v/>
      </c>
    </row>
    <row r="7" ht="36" customHeight="1" spans="1:4">
      <c r="A7" s="296" t="s">
        <v>1311</v>
      </c>
      <c r="B7" s="259"/>
      <c r="C7" s="258"/>
      <c r="D7" s="297" t="str">
        <f t="shared" si="0"/>
        <v/>
      </c>
    </row>
    <row r="8" ht="36" customHeight="1" spans="1:4">
      <c r="A8" s="296" t="s">
        <v>1312</v>
      </c>
      <c r="B8" s="259"/>
      <c r="C8" s="258"/>
      <c r="D8" s="297" t="str">
        <f t="shared" si="0"/>
        <v/>
      </c>
    </row>
    <row r="9" ht="36" customHeight="1" spans="1:4">
      <c r="A9" s="296" t="s">
        <v>1313</v>
      </c>
      <c r="B9" s="298">
        <f>SUM(B10:B13)</f>
        <v>258557</v>
      </c>
      <c r="C9" s="298">
        <f>SUM(C10:C13)</f>
        <v>301890</v>
      </c>
      <c r="D9" s="297">
        <f t="shared" si="0"/>
        <v>16.7595539861617</v>
      </c>
    </row>
    <row r="10" ht="36" customHeight="1" spans="1:4">
      <c r="A10" s="296" t="s">
        <v>1314</v>
      </c>
      <c r="B10" s="299">
        <v>252007</v>
      </c>
      <c r="C10" s="299">
        <v>314290</v>
      </c>
      <c r="D10" s="297">
        <f t="shared" ref="D10:D30" si="1">IFERROR((C10/B10-1)*100,"")</f>
        <v>24.7147896685409</v>
      </c>
    </row>
    <row r="11" ht="36" customHeight="1" spans="1:4">
      <c r="A11" s="296" t="s">
        <v>1315</v>
      </c>
      <c r="B11" s="299">
        <v>410</v>
      </c>
      <c r="C11" s="299">
        <v>400</v>
      </c>
      <c r="D11" s="297">
        <f>(C11-B11)/B11*(-100)</f>
        <v>2.4390243902439</v>
      </c>
    </row>
    <row r="12" ht="36" customHeight="1" spans="1:4">
      <c r="A12" s="296" t="s">
        <v>1316</v>
      </c>
      <c r="B12" s="299">
        <v>19063</v>
      </c>
      <c r="C12" s="299">
        <v>3200</v>
      </c>
      <c r="D12" s="297">
        <f t="shared" si="1"/>
        <v>-83.2135550542937</v>
      </c>
    </row>
    <row r="13" ht="36" customHeight="1" spans="1:4">
      <c r="A13" s="296" t="s">
        <v>1317</v>
      </c>
      <c r="B13" s="299">
        <v>-12923</v>
      </c>
      <c r="C13" s="299">
        <v>-16000</v>
      </c>
      <c r="D13" s="297">
        <f>(C13-B13)/B13*(-100)</f>
        <v>-23.8102607753618</v>
      </c>
    </row>
    <row r="14" ht="36" customHeight="1" spans="1:4">
      <c r="A14" s="296" t="s">
        <v>1318</v>
      </c>
      <c r="B14" s="299">
        <v>0</v>
      </c>
      <c r="C14" s="299">
        <v>0</v>
      </c>
      <c r="D14" s="297" t="e">
        <f>(C14-B14)/B14*(-100)</f>
        <v>#DIV/0!</v>
      </c>
    </row>
    <row r="15" ht="36" customHeight="1" spans="1:4">
      <c r="A15" s="296" t="s">
        <v>1319</v>
      </c>
      <c r="B15" s="299">
        <v>0</v>
      </c>
      <c r="C15" s="145">
        <v>0</v>
      </c>
      <c r="D15" s="297" t="str">
        <f t="shared" si="1"/>
        <v/>
      </c>
    </row>
    <row r="16" ht="36" customHeight="1" spans="1:4">
      <c r="A16" s="296" t="s">
        <v>1320</v>
      </c>
      <c r="B16" s="300">
        <v>190</v>
      </c>
      <c r="C16" s="300">
        <v>110</v>
      </c>
      <c r="D16" s="297">
        <f t="shared" si="1"/>
        <v>-42.1052631578947</v>
      </c>
    </row>
    <row r="17" ht="36" customHeight="1" spans="1:4">
      <c r="A17" s="296" t="s">
        <v>1321</v>
      </c>
      <c r="B17" s="299"/>
      <c r="C17" s="299"/>
      <c r="D17" s="297" t="str">
        <f t="shared" si="1"/>
        <v/>
      </c>
    </row>
    <row r="18" ht="36" customHeight="1" spans="1:4">
      <c r="A18" s="296" t="s">
        <v>1322</v>
      </c>
      <c r="B18" s="299"/>
      <c r="C18" s="299"/>
      <c r="D18" s="297" t="str">
        <f t="shared" si="1"/>
        <v/>
      </c>
    </row>
    <row r="19" ht="36" customHeight="1" spans="1:4">
      <c r="A19" s="296" t="s">
        <v>1323</v>
      </c>
      <c r="B19" s="259">
        <v>2766</v>
      </c>
      <c r="C19" s="298">
        <v>2960</v>
      </c>
      <c r="D19" s="297">
        <f t="shared" si="1"/>
        <v>7.01373825018077</v>
      </c>
    </row>
    <row r="20" ht="36" customHeight="1" spans="1:4">
      <c r="A20" s="296" t="s">
        <v>1324</v>
      </c>
      <c r="B20" s="259"/>
      <c r="C20" s="298"/>
      <c r="D20" s="297" t="str">
        <f t="shared" si="1"/>
        <v/>
      </c>
    </row>
    <row r="21" ht="36" customHeight="1" spans="1:4">
      <c r="A21" s="296" t="s">
        <v>1325</v>
      </c>
      <c r="B21" s="259"/>
      <c r="C21" s="298"/>
      <c r="D21" s="297" t="str">
        <f t="shared" si="1"/>
        <v/>
      </c>
    </row>
    <row r="22" ht="36" customHeight="1" spans="1:4">
      <c r="A22" s="296" t="s">
        <v>1326</v>
      </c>
      <c r="B22" s="259"/>
      <c r="C22" s="298"/>
      <c r="D22" s="297" t="str">
        <f t="shared" si="1"/>
        <v/>
      </c>
    </row>
    <row r="23" ht="36" customHeight="1" spans="1:4">
      <c r="A23" s="296" t="s">
        <v>1327</v>
      </c>
      <c r="B23" s="299">
        <v>6835</v>
      </c>
      <c r="C23" s="299">
        <v>4000</v>
      </c>
      <c r="D23" s="297">
        <f t="shared" si="1"/>
        <v>-41.4776883686906</v>
      </c>
    </row>
    <row r="24" ht="36" customHeight="1" spans="1:4">
      <c r="A24" s="296" t="s">
        <v>1328</v>
      </c>
      <c r="B24" s="298"/>
      <c r="C24" s="298"/>
      <c r="D24" s="297" t="str">
        <f t="shared" si="1"/>
        <v/>
      </c>
    </row>
    <row r="25" ht="36" customHeight="1" spans="1:4">
      <c r="A25" s="296" t="s">
        <v>1329</v>
      </c>
      <c r="B25" s="259"/>
      <c r="C25" s="298"/>
      <c r="D25" s="297" t="str">
        <f t="shared" si="1"/>
        <v/>
      </c>
    </row>
    <row r="26" ht="36" customHeight="1" spans="1:4">
      <c r="A26" s="296" t="s">
        <v>1330</v>
      </c>
      <c r="B26" s="259">
        <v>0</v>
      </c>
      <c r="C26" s="298">
        <v>0</v>
      </c>
      <c r="D26" s="297" t="str">
        <f t="shared" si="1"/>
        <v/>
      </c>
    </row>
    <row r="27" ht="36" customHeight="1" spans="1:4">
      <c r="A27" s="296" t="s">
        <v>1331</v>
      </c>
      <c r="B27" s="259">
        <v>0</v>
      </c>
      <c r="C27" s="298">
        <v>0</v>
      </c>
      <c r="D27" s="297" t="str">
        <f t="shared" si="1"/>
        <v/>
      </c>
    </row>
    <row r="28" s="292" customFormat="1" ht="36" customHeight="1" spans="1:4">
      <c r="A28" s="296" t="s">
        <v>1332</v>
      </c>
      <c r="B28" s="259">
        <v>0</v>
      </c>
      <c r="C28" s="298">
        <v>0</v>
      </c>
      <c r="D28" s="297" t="str">
        <f t="shared" si="1"/>
        <v/>
      </c>
    </row>
    <row r="29" ht="36" customHeight="1" spans="1:4">
      <c r="A29" s="296" t="s">
        <v>1333</v>
      </c>
      <c r="B29" s="259">
        <v>0</v>
      </c>
      <c r="C29" s="298">
        <v>0</v>
      </c>
      <c r="D29" s="297" t="str">
        <f t="shared" si="1"/>
        <v/>
      </c>
    </row>
    <row r="30" ht="36" customHeight="1" spans="1:4">
      <c r="A30" s="296" t="s">
        <v>1334</v>
      </c>
      <c r="B30" s="259"/>
      <c r="C30" s="298"/>
      <c r="D30" s="297" t="str">
        <f t="shared" si="1"/>
        <v/>
      </c>
    </row>
    <row r="31" ht="36" customHeight="1" spans="1:4">
      <c r="A31" s="296" t="s">
        <v>1335</v>
      </c>
      <c r="B31" s="259">
        <v>1390</v>
      </c>
      <c r="C31" s="301">
        <v>0</v>
      </c>
      <c r="D31" s="297">
        <f t="shared" ref="D31:D39" si="2">IFERROR((C31/B31-1)*100,"")</f>
        <v>-100</v>
      </c>
    </row>
    <row r="32" s="293" customFormat="1" ht="36" customHeight="1" spans="1:4">
      <c r="A32" s="302" t="s">
        <v>74</v>
      </c>
      <c r="B32" s="303">
        <f>SUM(B4,B5,B6,B7,B8,B9,B15,B16,B19,B20,B21,B22,B23,B24,B30,B31)</f>
        <v>269738</v>
      </c>
      <c r="C32" s="303">
        <f>SUM(C4,C5,C6,C7,C8,C9,C15,C16,C19,C20,C21,C22,C23,C24,C30,C31)</f>
        <v>308960</v>
      </c>
      <c r="D32" s="269">
        <f t="shared" si="2"/>
        <v>14.5407766054468</v>
      </c>
    </row>
    <row r="33" ht="36" customHeight="1" spans="1:4">
      <c r="A33" s="304" t="s">
        <v>75</v>
      </c>
      <c r="B33" s="305">
        <f>SUM(B34:B38)</f>
        <v>82364</v>
      </c>
      <c r="C33" s="303">
        <f>C34+C35+C36+C38</f>
        <v>16792</v>
      </c>
      <c r="D33" s="269">
        <f t="shared" si="2"/>
        <v>-79.6124520421543</v>
      </c>
    </row>
    <row r="34" ht="36" customHeight="1" spans="1:4">
      <c r="A34" s="296" t="s">
        <v>1336</v>
      </c>
      <c r="B34" s="306">
        <v>4248</v>
      </c>
      <c r="C34" s="307"/>
      <c r="D34" s="297">
        <f t="shared" si="2"/>
        <v>-100</v>
      </c>
    </row>
    <row r="35" ht="36" customHeight="1" spans="1:4">
      <c r="A35" s="296" t="s">
        <v>1337</v>
      </c>
      <c r="B35" s="306">
        <v>11016</v>
      </c>
      <c r="C35" s="307">
        <v>3292</v>
      </c>
      <c r="D35" s="297">
        <f t="shared" si="2"/>
        <v>-70.1161946259985</v>
      </c>
    </row>
    <row r="36" ht="36" customHeight="1" spans="1:4">
      <c r="A36" s="296" t="s">
        <v>1338</v>
      </c>
      <c r="B36" s="259"/>
      <c r="C36" s="298"/>
      <c r="D36" s="297" t="str">
        <f t="shared" si="2"/>
        <v/>
      </c>
    </row>
    <row r="37" ht="36" customHeight="1" spans="1:4">
      <c r="A37" s="296" t="s">
        <v>1339</v>
      </c>
      <c r="B37" s="259">
        <v>46000</v>
      </c>
      <c r="C37" s="298"/>
      <c r="D37" s="297">
        <f t="shared" si="2"/>
        <v>-100</v>
      </c>
    </row>
    <row r="38" ht="36" customHeight="1" spans="1:4">
      <c r="A38" s="296" t="s">
        <v>1340</v>
      </c>
      <c r="B38" s="259">
        <v>21100</v>
      </c>
      <c r="C38" s="298">
        <v>13500</v>
      </c>
      <c r="D38" s="297">
        <f t="shared" si="2"/>
        <v>-36.0189573459716</v>
      </c>
    </row>
    <row r="39" ht="36" customHeight="1" spans="1:4">
      <c r="A39" s="302" t="s">
        <v>83</v>
      </c>
      <c r="B39" s="305">
        <f>B32+B33</f>
        <v>352102</v>
      </c>
      <c r="C39" s="303">
        <f>C32+C33</f>
        <v>325752</v>
      </c>
      <c r="D39" s="269">
        <f t="shared" si="2"/>
        <v>-7.48362690356772</v>
      </c>
    </row>
  </sheetData>
  <mergeCells count="1">
    <mergeCell ref="A1:D1"/>
  </mergeCells>
  <conditionalFormatting sqref="A27">
    <cfRule type="expression" dxfId="2" priority="1" stopIfTrue="1">
      <formula>"len($A:$A)=3"</formula>
    </cfRule>
  </conditionalFormatting>
  <conditionalFormatting sqref="A32">
    <cfRule type="expression" dxfId="2" priority="2" stopIfTrue="1">
      <formula>"len($A:$A)=3"</formula>
    </cfRule>
  </conditionalFormatting>
  <conditionalFormatting sqref="A29:A31">
    <cfRule type="expression" dxfId="2" priority="5" stopIfTrue="1">
      <formula>"len($A:$A)=3"</formula>
    </cfRule>
  </conditionalFormatting>
  <conditionalFormatting sqref="C19:C21">
    <cfRule type="expression" dxfId="2" priority="7" stopIfTrue="1">
      <formula>"len($A:$A)=3"</formula>
    </cfRule>
  </conditionalFormatting>
  <conditionalFormatting sqref="A28:A29 A5:A21">
    <cfRule type="expression" dxfId="2" priority="12" stopIfTrue="1">
      <formula>"len($A:$A)=3"</formula>
    </cfRule>
  </conditionalFormatting>
  <conditionalFormatting sqref="B5:D8 B9:C9 D9:D30">
    <cfRule type="expression" dxfId="2" priority="9" stopIfTrue="1">
      <formula>"len($A:$A)=3"</formula>
    </cfRule>
  </conditionalFormatting>
  <conditionalFormatting sqref="C5:D8 D9:D30">
    <cfRule type="expression" dxfId="2" priority="6" stopIfTrue="1">
      <formula>"len($A:$A)=3"</formula>
    </cfRule>
  </conditionalFormatting>
  <conditionalFormatting sqref="B19:C21">
    <cfRule type="expression" dxfId="2" priority="10" stopIfTrue="1">
      <formula>"len($A:$A)=3"</formula>
    </cfRule>
  </conditionalFormatting>
  <conditionalFormatting sqref="B28:C30 B31:D31">
    <cfRule type="expression" dxfId="2" priority="11" stopIfTrue="1">
      <formula>"len($A:$A)=3"</formula>
    </cfRule>
  </conditionalFormatting>
  <conditionalFormatting sqref="C28:C30 C31:D31">
    <cfRule type="expression" dxfId="2"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7"/>
  <sheetViews>
    <sheetView showZeros="0" zoomScale="115" zoomScaleNormal="115" workbookViewId="0">
      <pane ySplit="3" topLeftCell="A67" activePane="bottomLeft" state="frozen"/>
      <selection/>
      <selection pane="bottomLeft" activeCell="B74" sqref="B74"/>
    </sheetView>
  </sheetViews>
  <sheetFormatPr defaultColWidth="9" defaultRowHeight="18.75" outlineLevelCol="3"/>
  <cols>
    <col min="1" max="1" width="50.75" style="287" customWidth="1"/>
    <col min="2" max="2" width="16.6333333333333" style="287" customWidth="1"/>
    <col min="3" max="3" width="13.5833333333333" style="287" customWidth="1"/>
    <col min="4" max="4" width="15.8666666666667" style="289" customWidth="1"/>
    <col min="5" max="16384" width="9" style="287"/>
  </cols>
  <sheetData>
    <row r="1" ht="45" customHeight="1" spans="1:4">
      <c r="A1" s="226" t="s">
        <v>13</v>
      </c>
      <c r="B1" s="226"/>
      <c r="C1" s="226"/>
      <c r="D1" s="226"/>
    </row>
    <row r="2" s="287" customFormat="1" ht="20.1" customHeight="1" spans="1:4">
      <c r="D2" s="290" t="s">
        <v>43</v>
      </c>
    </row>
    <row r="3" s="288" customFormat="1" ht="45" customHeight="1" spans="1:4">
      <c r="A3" s="228" t="s">
        <v>44</v>
      </c>
      <c r="B3" s="229" t="s">
        <v>45</v>
      </c>
      <c r="C3" s="229" t="s">
        <v>46</v>
      </c>
      <c r="D3" s="229" t="s">
        <v>47</v>
      </c>
    </row>
    <row r="4" ht="36" customHeight="1" spans="1:4">
      <c r="A4" s="230" t="s">
        <v>1341</v>
      </c>
      <c r="B4" s="231">
        <v>64</v>
      </c>
      <c r="C4" s="232">
        <v>0</v>
      </c>
      <c r="D4" s="233">
        <f>IFERROR((C4/B4-1)*100,"")</f>
        <v>-100</v>
      </c>
    </row>
    <row r="5" ht="36" customHeight="1" spans="1:4">
      <c r="A5" s="230" t="s">
        <v>1342</v>
      </c>
      <c r="B5" s="234">
        <v>64</v>
      </c>
      <c r="C5" s="234">
        <v>0</v>
      </c>
      <c r="D5" s="235">
        <f>IFERROR((C5/B5-1)*100,"")</f>
        <v>-100</v>
      </c>
    </row>
    <row r="6" ht="36" customHeight="1" spans="1:4">
      <c r="A6" s="230" t="s">
        <v>1343</v>
      </c>
      <c r="B6" s="231">
        <v>64</v>
      </c>
      <c r="C6" s="231">
        <v>0</v>
      </c>
      <c r="D6" s="233">
        <f>IFERROR((C6/B6-1)*100,"")</f>
        <v>-100</v>
      </c>
    </row>
    <row r="7" ht="36" customHeight="1" spans="1:4">
      <c r="A7" s="230" t="s">
        <v>1344</v>
      </c>
      <c r="B7" s="231">
        <v>827</v>
      </c>
      <c r="C7" s="231">
        <v>0</v>
      </c>
      <c r="D7" s="233"/>
    </row>
    <row r="8" ht="36" customHeight="1" spans="1:4">
      <c r="A8" s="230" t="s">
        <v>1345</v>
      </c>
      <c r="B8" s="231">
        <v>827</v>
      </c>
      <c r="C8" s="231">
        <v>0</v>
      </c>
      <c r="D8" s="233"/>
    </row>
    <row r="9" ht="36" customHeight="1" spans="1:4">
      <c r="A9" s="230" t="s">
        <v>1346</v>
      </c>
      <c r="B9" s="231">
        <v>441</v>
      </c>
      <c r="C9" s="231">
        <v>0</v>
      </c>
      <c r="D9" s="233"/>
    </row>
    <row r="10" ht="36" customHeight="1" spans="1:4">
      <c r="A10" s="230" t="s">
        <v>1347</v>
      </c>
      <c r="B10" s="231">
        <v>386</v>
      </c>
      <c r="C10" s="231">
        <v>0</v>
      </c>
      <c r="D10" s="233"/>
    </row>
    <row r="11" ht="36" customHeight="1" spans="1:4">
      <c r="A11" s="230" t="s">
        <v>1348</v>
      </c>
      <c r="B11" s="231">
        <v>0</v>
      </c>
      <c r="C11" s="231">
        <v>0</v>
      </c>
      <c r="D11" s="233"/>
    </row>
    <row r="12" ht="36" customHeight="1" spans="1:4">
      <c r="A12" s="230" t="s">
        <v>1349</v>
      </c>
      <c r="B12" s="231">
        <v>0</v>
      </c>
      <c r="C12" s="231">
        <v>0</v>
      </c>
      <c r="D12" s="233"/>
    </row>
    <row r="13" ht="36" customHeight="1" spans="1:4">
      <c r="A13" s="230" t="s">
        <v>1350</v>
      </c>
      <c r="B13" s="231">
        <v>0</v>
      </c>
      <c r="C13" s="231">
        <v>0</v>
      </c>
      <c r="D13" s="233"/>
    </row>
    <row r="14" ht="36" customHeight="1" spans="1:4">
      <c r="A14" s="230" t="s">
        <v>1351</v>
      </c>
      <c r="B14" s="231">
        <v>235255</v>
      </c>
      <c r="C14" s="231">
        <v>272115</v>
      </c>
      <c r="D14" s="233"/>
    </row>
    <row r="15" ht="36" customHeight="1" spans="1:4">
      <c r="A15" s="230" t="s">
        <v>1352</v>
      </c>
      <c r="B15" s="231">
        <v>229963</v>
      </c>
      <c r="C15" s="231">
        <v>265599</v>
      </c>
      <c r="D15" s="233"/>
    </row>
    <row r="16" ht="36" customHeight="1" spans="1:4">
      <c r="A16" s="230" t="s">
        <v>1353</v>
      </c>
      <c r="B16" s="231">
        <v>69218</v>
      </c>
      <c r="C16" s="231">
        <v>71633</v>
      </c>
      <c r="D16" s="233"/>
    </row>
    <row r="17" ht="36" customHeight="1" spans="1:4">
      <c r="A17" s="230" t="s">
        <v>1354</v>
      </c>
      <c r="B17" s="231">
        <v>32177</v>
      </c>
      <c r="C17" s="231">
        <v>40000</v>
      </c>
      <c r="D17" s="233"/>
    </row>
    <row r="18" ht="36" customHeight="1" spans="1:4">
      <c r="A18" s="230" t="s">
        <v>1355</v>
      </c>
      <c r="B18" s="231">
        <v>108801</v>
      </c>
      <c r="C18" s="231">
        <v>151115</v>
      </c>
      <c r="D18" s="233"/>
    </row>
    <row r="19" ht="36" customHeight="1" spans="1:4">
      <c r="A19" s="230" t="s">
        <v>1356</v>
      </c>
      <c r="B19" s="231">
        <v>13449</v>
      </c>
      <c r="C19" s="231">
        <v>0</v>
      </c>
      <c r="D19" s="233"/>
    </row>
    <row r="20" ht="36" customHeight="1" spans="1:4">
      <c r="A20" s="230" t="s">
        <v>1357</v>
      </c>
      <c r="B20" s="231">
        <v>872</v>
      </c>
      <c r="C20" s="231">
        <v>1691</v>
      </c>
      <c r="D20" s="233"/>
    </row>
    <row r="21" ht="36" customHeight="1" spans="1:4">
      <c r="A21" s="230" t="s">
        <v>1358</v>
      </c>
      <c r="B21" s="231">
        <v>600</v>
      </c>
      <c r="C21" s="231">
        <v>599</v>
      </c>
      <c r="D21" s="233"/>
    </row>
    <row r="22" ht="36" customHeight="1" spans="1:4">
      <c r="A22" s="230" t="s">
        <v>1359</v>
      </c>
      <c r="B22" s="231">
        <v>158</v>
      </c>
      <c r="C22" s="231">
        <v>0</v>
      </c>
      <c r="D22" s="233"/>
    </row>
    <row r="23" ht="36" customHeight="1" spans="1:4">
      <c r="A23" s="230" t="s">
        <v>1360</v>
      </c>
      <c r="B23" s="231">
        <v>1060</v>
      </c>
      <c r="C23" s="231">
        <v>21</v>
      </c>
      <c r="D23" s="233"/>
    </row>
    <row r="24" ht="36" customHeight="1" spans="1:4">
      <c r="A24" s="230" t="s">
        <v>1361</v>
      </c>
      <c r="B24" s="231">
        <v>10</v>
      </c>
      <c r="C24" s="231">
        <v>0</v>
      </c>
      <c r="D24" s="233"/>
    </row>
    <row r="25" ht="36" customHeight="1" spans="1:4">
      <c r="A25" s="230" t="s">
        <v>1362</v>
      </c>
      <c r="B25" s="231">
        <v>917</v>
      </c>
      <c r="C25" s="231">
        <v>0</v>
      </c>
      <c r="D25" s="233"/>
    </row>
    <row r="26" ht="36" customHeight="1" spans="1:4">
      <c r="A26" s="230" t="s">
        <v>1363</v>
      </c>
      <c r="B26" s="231">
        <v>2701</v>
      </c>
      <c r="C26" s="231">
        <v>540</v>
      </c>
      <c r="D26" s="233"/>
    </row>
    <row r="27" ht="36" customHeight="1" spans="1:4">
      <c r="A27" s="230" t="s">
        <v>1364</v>
      </c>
      <c r="B27" s="231">
        <v>2492</v>
      </c>
      <c r="C27" s="231">
        <v>2256</v>
      </c>
      <c r="D27" s="233"/>
    </row>
    <row r="28" ht="36" customHeight="1" spans="1:4">
      <c r="A28" s="230" t="s">
        <v>1365</v>
      </c>
      <c r="B28" s="231">
        <v>205</v>
      </c>
      <c r="C28" s="231">
        <v>876</v>
      </c>
      <c r="D28" s="233"/>
    </row>
    <row r="29" ht="36" customHeight="1" spans="1:4">
      <c r="A29" s="230" t="s">
        <v>1366</v>
      </c>
      <c r="B29" s="231">
        <v>2287</v>
      </c>
      <c r="C29" s="231">
        <v>1380</v>
      </c>
      <c r="D29" s="233"/>
    </row>
    <row r="30" ht="36" customHeight="1" spans="1:4">
      <c r="A30" s="230" t="s">
        <v>1367</v>
      </c>
      <c r="B30" s="231">
        <v>2800</v>
      </c>
      <c r="C30" s="231">
        <v>4260</v>
      </c>
      <c r="D30" s="233"/>
    </row>
    <row r="31" ht="36" customHeight="1" spans="1:4">
      <c r="A31" s="230" t="s">
        <v>1368</v>
      </c>
      <c r="B31" s="231">
        <v>2500</v>
      </c>
      <c r="C31" s="231">
        <v>4260</v>
      </c>
      <c r="D31" s="233"/>
    </row>
    <row r="32" ht="36" customHeight="1" spans="1:4">
      <c r="A32" s="230" t="s">
        <v>1369</v>
      </c>
      <c r="B32" s="231">
        <v>300</v>
      </c>
      <c r="C32" s="231">
        <v>0</v>
      </c>
      <c r="D32" s="233"/>
    </row>
    <row r="33" ht="36" customHeight="1" spans="1:4">
      <c r="A33" s="230" t="s">
        <v>1370</v>
      </c>
      <c r="B33" s="231">
        <v>784</v>
      </c>
      <c r="C33" s="231">
        <v>2039</v>
      </c>
      <c r="D33" s="233"/>
    </row>
    <row r="34" ht="36" customHeight="1" spans="1:4">
      <c r="A34" s="230" t="s">
        <v>1371</v>
      </c>
      <c r="B34" s="231">
        <v>784</v>
      </c>
      <c r="C34" s="231">
        <v>1864</v>
      </c>
      <c r="D34" s="233"/>
    </row>
    <row r="35" ht="36" customHeight="1" spans="1:4">
      <c r="A35" s="230" t="s">
        <v>1347</v>
      </c>
      <c r="B35" s="231">
        <v>279</v>
      </c>
      <c r="C35" s="231">
        <v>764</v>
      </c>
      <c r="D35" s="233"/>
    </row>
    <row r="36" ht="36" customHeight="1" spans="1:4">
      <c r="A36" s="230" t="s">
        <v>1372</v>
      </c>
      <c r="B36" s="231">
        <v>0</v>
      </c>
      <c r="C36" s="231">
        <v>0</v>
      </c>
      <c r="D36" s="233"/>
    </row>
    <row r="37" ht="36" customHeight="1" spans="1:4">
      <c r="A37" s="230" t="s">
        <v>1373</v>
      </c>
      <c r="B37" s="231">
        <v>0</v>
      </c>
      <c r="C37" s="231">
        <v>0</v>
      </c>
      <c r="D37" s="233"/>
    </row>
    <row r="38" ht="36" customHeight="1" spans="1:4">
      <c r="A38" s="230" t="s">
        <v>1374</v>
      </c>
      <c r="B38" s="231">
        <v>505</v>
      </c>
      <c r="C38" s="231">
        <v>1100</v>
      </c>
      <c r="D38" s="233"/>
    </row>
    <row r="39" ht="36" customHeight="1" spans="1:4">
      <c r="A39" s="230" t="s">
        <v>1345</v>
      </c>
      <c r="B39" s="231">
        <v>0</v>
      </c>
      <c r="C39" s="231">
        <v>175</v>
      </c>
      <c r="D39" s="233"/>
    </row>
    <row r="40" ht="36" customHeight="1" spans="1:4">
      <c r="A40" s="230" t="s">
        <v>1346</v>
      </c>
      <c r="B40" s="231">
        <v>0</v>
      </c>
      <c r="C40" s="231">
        <v>61</v>
      </c>
      <c r="D40" s="233"/>
    </row>
    <row r="41" ht="36" customHeight="1" spans="1:4">
      <c r="A41" s="230" t="s">
        <v>1347</v>
      </c>
      <c r="B41" s="231">
        <v>0</v>
      </c>
      <c r="C41" s="231">
        <v>114</v>
      </c>
      <c r="D41" s="233"/>
    </row>
    <row r="42" ht="36" customHeight="1" spans="1:4">
      <c r="A42" s="230" t="s">
        <v>1375</v>
      </c>
      <c r="B42" s="231">
        <v>0</v>
      </c>
      <c r="C42" s="231">
        <v>0</v>
      </c>
      <c r="D42" s="233"/>
    </row>
    <row r="43" ht="36" customHeight="1" spans="1:4">
      <c r="A43" s="230" t="s">
        <v>1376</v>
      </c>
      <c r="B43" s="231">
        <v>0</v>
      </c>
      <c r="C43" s="231">
        <v>0</v>
      </c>
      <c r="D43" s="233"/>
    </row>
    <row r="44" ht="36" customHeight="1" spans="1:4">
      <c r="A44" s="230" t="s">
        <v>1377</v>
      </c>
      <c r="B44" s="231">
        <v>0</v>
      </c>
      <c r="C44" s="231">
        <v>0</v>
      </c>
      <c r="D44" s="233"/>
    </row>
    <row r="45" ht="36" customHeight="1" spans="1:4">
      <c r="A45" s="230" t="s">
        <v>1378</v>
      </c>
      <c r="B45" s="231">
        <v>0</v>
      </c>
      <c r="C45" s="231">
        <v>0</v>
      </c>
      <c r="D45" s="233"/>
    </row>
    <row r="46" ht="36" customHeight="1" spans="1:4">
      <c r="A46" s="230" t="s">
        <v>1379</v>
      </c>
      <c r="B46" s="231">
        <v>0</v>
      </c>
      <c r="C46" s="231">
        <v>0</v>
      </c>
      <c r="D46" s="233"/>
    </row>
    <row r="47" ht="36" customHeight="1" spans="1:4">
      <c r="A47" s="230" t="s">
        <v>1380</v>
      </c>
      <c r="B47" s="231">
        <v>0</v>
      </c>
      <c r="C47" s="231">
        <v>0</v>
      </c>
      <c r="D47" s="233"/>
    </row>
    <row r="48" ht="36" customHeight="1" spans="1:4">
      <c r="A48" s="230" t="s">
        <v>1381</v>
      </c>
      <c r="B48" s="231">
        <v>0</v>
      </c>
      <c r="C48" s="231">
        <v>0</v>
      </c>
      <c r="D48" s="233"/>
    </row>
    <row r="49" ht="36" customHeight="1" spans="1:4">
      <c r="A49" s="230" t="s">
        <v>1382</v>
      </c>
      <c r="B49" s="231">
        <v>0</v>
      </c>
      <c r="C49" s="231">
        <v>0</v>
      </c>
      <c r="D49" s="233"/>
    </row>
    <row r="50" ht="36" customHeight="1" spans="1:4">
      <c r="A50" s="230" t="s">
        <v>1383</v>
      </c>
      <c r="B50" s="231">
        <v>47229</v>
      </c>
      <c r="C50" s="231">
        <v>197</v>
      </c>
      <c r="D50" s="233"/>
    </row>
    <row r="51" ht="36" customHeight="1" spans="1:4">
      <c r="A51" s="230" t="s">
        <v>1384</v>
      </c>
      <c r="B51" s="231">
        <v>46000</v>
      </c>
      <c r="C51" s="231">
        <v>0</v>
      </c>
      <c r="D51" s="233"/>
    </row>
    <row r="52" ht="36" customHeight="1" spans="1:4">
      <c r="A52" s="230" t="s">
        <v>1385</v>
      </c>
      <c r="B52" s="231">
        <v>0</v>
      </c>
      <c r="C52" s="231">
        <v>0</v>
      </c>
      <c r="D52" s="233"/>
    </row>
    <row r="53" ht="36" customHeight="1" spans="1:4">
      <c r="A53" s="230" t="s">
        <v>1386</v>
      </c>
      <c r="B53" s="231">
        <v>46000</v>
      </c>
      <c r="C53" s="231">
        <v>0</v>
      </c>
      <c r="D53" s="233"/>
    </row>
    <row r="54" ht="36" customHeight="1" spans="1:4">
      <c r="A54" s="230" t="s">
        <v>1387</v>
      </c>
      <c r="B54" s="231">
        <v>1229</v>
      </c>
      <c r="C54" s="231">
        <v>197</v>
      </c>
      <c r="D54" s="233"/>
    </row>
    <row r="55" ht="36" customHeight="1" spans="1:4">
      <c r="A55" s="230" t="s">
        <v>1388</v>
      </c>
      <c r="B55" s="231">
        <v>0</v>
      </c>
      <c r="C55" s="231">
        <v>0</v>
      </c>
      <c r="D55" s="233"/>
    </row>
    <row r="56" ht="36" customHeight="1" spans="1:4">
      <c r="A56" s="230" t="s">
        <v>1389</v>
      </c>
      <c r="B56" s="231">
        <v>766</v>
      </c>
      <c r="C56" s="231">
        <v>112</v>
      </c>
      <c r="D56" s="233"/>
    </row>
    <row r="57" ht="36" customHeight="1" spans="1:4">
      <c r="A57" s="230" t="s">
        <v>1390</v>
      </c>
      <c r="B57" s="231">
        <v>361</v>
      </c>
      <c r="C57" s="231">
        <v>85</v>
      </c>
      <c r="D57" s="233"/>
    </row>
    <row r="58" ht="36" customHeight="1" spans="1:4">
      <c r="A58" s="230" t="s">
        <v>1391</v>
      </c>
      <c r="B58" s="231">
        <v>8</v>
      </c>
      <c r="C58" s="231">
        <v>0</v>
      </c>
      <c r="D58" s="233"/>
    </row>
    <row r="59" ht="36" customHeight="1" spans="1:4">
      <c r="A59" s="230" t="s">
        <v>1392</v>
      </c>
      <c r="B59" s="231">
        <v>0</v>
      </c>
      <c r="C59" s="231">
        <v>0</v>
      </c>
      <c r="D59" s="233"/>
    </row>
    <row r="60" ht="36" customHeight="1" spans="1:4">
      <c r="A60" s="230" t="s">
        <v>1393</v>
      </c>
      <c r="B60" s="231">
        <v>91</v>
      </c>
      <c r="C60" s="231">
        <v>0</v>
      </c>
      <c r="D60" s="233"/>
    </row>
    <row r="61" ht="36" customHeight="1" spans="1:4">
      <c r="A61" s="230" t="s">
        <v>1394</v>
      </c>
      <c r="B61" s="232">
        <v>3</v>
      </c>
      <c r="C61" s="232">
        <v>0</v>
      </c>
      <c r="D61" s="233">
        <f>IFERROR((C61/B61-1)*100,"")</f>
        <v>-100</v>
      </c>
    </row>
    <row r="62" ht="36" customHeight="1" spans="1:4">
      <c r="A62" s="230" t="s">
        <v>1395</v>
      </c>
      <c r="B62" s="236">
        <v>18553</v>
      </c>
      <c r="C62" s="236">
        <v>19048</v>
      </c>
      <c r="D62" s="235">
        <f t="shared" ref="D62:D65" si="0">IFERROR((C62/B62-1)*100,"")</f>
        <v>2.66803212418476</v>
      </c>
    </row>
    <row r="63" ht="36" customHeight="1" spans="1:4">
      <c r="A63" s="230" t="s">
        <v>1396</v>
      </c>
      <c r="B63" s="237">
        <v>0</v>
      </c>
      <c r="C63" s="237">
        <v>0</v>
      </c>
      <c r="D63" s="235" t="str">
        <f t="shared" si="0"/>
        <v/>
      </c>
    </row>
    <row r="64" ht="36" customHeight="1" spans="1:4">
      <c r="A64" s="230" t="s">
        <v>1397</v>
      </c>
      <c r="B64" s="237">
        <v>0</v>
      </c>
      <c r="C64" s="237">
        <v>0</v>
      </c>
      <c r="D64" s="235" t="str">
        <f t="shared" si="0"/>
        <v/>
      </c>
    </row>
    <row r="65" ht="36" customHeight="1" spans="1:4">
      <c r="A65" s="230" t="s">
        <v>1398</v>
      </c>
      <c r="B65" s="231">
        <v>17163</v>
      </c>
      <c r="C65" s="231">
        <v>19048</v>
      </c>
      <c r="D65" s="233">
        <f t="shared" si="0"/>
        <v>10.9829283924722</v>
      </c>
    </row>
    <row r="66" ht="36" customHeight="1" spans="1:4">
      <c r="A66" s="230" t="s">
        <v>1399</v>
      </c>
      <c r="B66" s="231">
        <v>123</v>
      </c>
      <c r="C66" s="231">
        <v>0</v>
      </c>
      <c r="D66" s="230"/>
    </row>
    <row r="67" ht="36" customHeight="1" spans="1:4">
      <c r="A67" s="230" t="s">
        <v>1400</v>
      </c>
      <c r="B67" s="231">
        <v>1267</v>
      </c>
      <c r="C67" s="231">
        <v>0</v>
      </c>
      <c r="D67" s="230"/>
    </row>
    <row r="68" ht="36" customHeight="1" spans="1:4">
      <c r="A68" s="230" t="s">
        <v>1401</v>
      </c>
      <c r="B68" s="231">
        <v>0</v>
      </c>
      <c r="C68" s="231">
        <v>0</v>
      </c>
      <c r="D68" s="230"/>
    </row>
    <row r="69" ht="36" customHeight="1" spans="1:4">
      <c r="A69" s="230" t="s">
        <v>1402</v>
      </c>
      <c r="B69" s="231">
        <v>70</v>
      </c>
      <c r="C69" s="231">
        <v>15</v>
      </c>
      <c r="D69" s="230"/>
    </row>
    <row r="70" ht="36" customHeight="1" spans="1:4">
      <c r="A70" s="230" t="s">
        <v>1403</v>
      </c>
      <c r="B70" s="231">
        <v>0</v>
      </c>
      <c r="C70" s="231">
        <v>0</v>
      </c>
      <c r="D70" s="230"/>
    </row>
    <row r="71" ht="36" customHeight="1" spans="1:4">
      <c r="A71" s="230" t="s">
        <v>1404</v>
      </c>
      <c r="B71" s="231">
        <v>0</v>
      </c>
      <c r="C71" s="231">
        <v>0</v>
      </c>
      <c r="D71" s="230"/>
    </row>
    <row r="72" ht="36" customHeight="1" spans="1:4">
      <c r="A72" s="230" t="s">
        <v>1405</v>
      </c>
      <c r="B72" s="231">
        <v>70</v>
      </c>
      <c r="C72" s="231">
        <v>15</v>
      </c>
      <c r="D72" s="230"/>
    </row>
    <row r="73" ht="36" customHeight="1" spans="1:4">
      <c r="A73" s="230" t="s">
        <v>1406</v>
      </c>
      <c r="B73" s="238">
        <v>0</v>
      </c>
      <c r="C73" s="238">
        <v>0</v>
      </c>
      <c r="D73" s="230"/>
    </row>
    <row r="74" ht="36" customHeight="1" spans="1:4">
      <c r="A74" s="239" t="s">
        <v>1407</v>
      </c>
      <c r="B74" s="240">
        <f>B4+B7+B11+B14+B33+B42+B46+B50+B62+B69+B73</f>
        <v>302782</v>
      </c>
      <c r="C74" s="240">
        <f>C4+C7+C11+C14+C33+C42+C46+C50+C62+C69+C73</f>
        <v>293414</v>
      </c>
      <c r="D74" s="196">
        <f t="shared" ref="D74:D80" si="1">IFERROR((C74/B74-1)*100,"")</f>
        <v>-3.09397520328157</v>
      </c>
    </row>
    <row r="75" ht="36" customHeight="1" spans="1:4">
      <c r="A75" s="241" t="s">
        <v>1408</v>
      </c>
      <c r="B75" s="242">
        <v>21800</v>
      </c>
      <c r="C75" s="242">
        <v>15000</v>
      </c>
      <c r="D75" s="196">
        <f t="shared" si="1"/>
        <v>-31.1926605504587</v>
      </c>
    </row>
    <row r="76" ht="36" customHeight="1" spans="1:4">
      <c r="A76" s="243" t="s">
        <v>116</v>
      </c>
      <c r="B76" s="242">
        <f>B77+B78+B79</f>
        <v>27520</v>
      </c>
      <c r="C76" s="242">
        <f>C77+C78+C79</f>
        <v>17338</v>
      </c>
      <c r="D76" s="196">
        <f t="shared" si="1"/>
        <v>-36.9985465116279</v>
      </c>
    </row>
    <row r="77" ht="36" customHeight="1" spans="1:4">
      <c r="A77" s="244" t="s">
        <v>1409</v>
      </c>
      <c r="B77" s="245">
        <v>15068</v>
      </c>
      <c r="C77" s="245">
        <v>17338</v>
      </c>
      <c r="D77" s="193">
        <f t="shared" si="1"/>
        <v>15.0650384921688</v>
      </c>
    </row>
    <row r="78" ht="36" customHeight="1" spans="1:4">
      <c r="A78" s="244" t="s">
        <v>1410</v>
      </c>
      <c r="B78" s="245">
        <v>9160</v>
      </c>
      <c r="C78" s="245"/>
      <c r="D78" s="193">
        <f t="shared" si="1"/>
        <v>-100</v>
      </c>
    </row>
    <row r="79" ht="36" customHeight="1" spans="1:4">
      <c r="A79" s="244" t="s">
        <v>1411</v>
      </c>
      <c r="B79" s="245">
        <v>3292</v>
      </c>
      <c r="C79" s="245">
        <v>0</v>
      </c>
      <c r="D79" s="193">
        <f t="shared" si="1"/>
        <v>-100</v>
      </c>
    </row>
    <row r="80" ht="36" customHeight="1" spans="1:4">
      <c r="A80" s="246" t="s">
        <v>1237</v>
      </c>
      <c r="B80" s="247">
        <f>B74+B75+B76</f>
        <v>352102</v>
      </c>
      <c r="C80" s="242">
        <f>C74+C75+C76</f>
        <v>325752</v>
      </c>
      <c r="D80" s="196">
        <f t="shared" si="1"/>
        <v>-7.48362690356772</v>
      </c>
    </row>
    <row r="81" spans="2:3">
      <c r="B81" s="291"/>
      <c r="C81" s="291"/>
    </row>
    <row r="82" spans="2:3">
      <c r="B82" s="291"/>
      <c r="C82" s="291"/>
    </row>
    <row r="83" spans="2:3">
      <c r="B83" s="291"/>
      <c r="C83" s="291"/>
    </row>
    <row r="84" spans="2:3">
      <c r="B84" s="291"/>
      <c r="C84" s="291"/>
    </row>
    <row r="85" spans="2:3">
      <c r="B85" s="291"/>
      <c r="C85" s="291"/>
    </row>
    <row r="86" spans="2:3">
      <c r="B86" s="291"/>
      <c r="C86" s="291"/>
    </row>
    <row r="87" spans="2:3">
      <c r="B87" s="291"/>
      <c r="C87" s="291"/>
    </row>
  </sheetData>
  <mergeCells count="1">
    <mergeCell ref="A1:D1"/>
  </mergeCells>
  <conditionalFormatting sqref="B65:C65">
    <cfRule type="expression" dxfId="2" priority="4" stopIfTrue="1">
      <formula>"len($A:$A)=3"</formula>
    </cfRule>
  </conditionalFormatting>
  <conditionalFormatting sqref="B4:D64 D65">
    <cfRule type="expression" dxfId="2" priority="8"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workbookViewId="0">
      <selection activeCell="C5" sqref="C5"/>
    </sheetView>
  </sheetViews>
  <sheetFormatPr defaultColWidth="9" defaultRowHeight="18.75" outlineLevelCol="3"/>
  <cols>
    <col min="1" max="1" width="50.75" style="282" customWidth="1"/>
    <col min="2" max="2" width="18.5833333333333" style="282" customWidth="1"/>
    <col min="3" max="3" width="16.1916666666667" style="282" customWidth="1"/>
    <col min="4" max="4" width="18.6916666666667" style="284" customWidth="1"/>
    <col min="5" max="5" width="13.75" style="282"/>
    <col min="6" max="16384" width="9" style="282"/>
  </cols>
  <sheetData>
    <row r="1" ht="45" customHeight="1" spans="1:4">
      <c r="A1" s="251" t="s">
        <v>14</v>
      </c>
      <c r="B1" s="251"/>
      <c r="C1" s="251"/>
      <c r="D1" s="251"/>
    </row>
    <row r="2" s="282" customFormat="1" ht="20.1" customHeight="1" spans="1:4">
      <c r="B2" s="285"/>
      <c r="D2" s="286" t="s">
        <v>43</v>
      </c>
    </row>
    <row r="3" s="283" customFormat="1" ht="45" customHeight="1" spans="1:4">
      <c r="A3" s="255" t="s">
        <v>44</v>
      </c>
      <c r="B3" s="256" t="s">
        <v>45</v>
      </c>
      <c r="C3" s="256" t="s">
        <v>46</v>
      </c>
      <c r="D3" s="256" t="s">
        <v>47</v>
      </c>
    </row>
    <row r="4" s="283" customFormat="1" ht="36" customHeight="1" spans="1:4">
      <c r="A4" s="257" t="s">
        <v>1412</v>
      </c>
      <c r="B4" s="258">
        <v>0</v>
      </c>
      <c r="C4" s="258">
        <v>0</v>
      </c>
      <c r="D4" s="233" t="s">
        <v>1413</v>
      </c>
    </row>
    <row r="5" ht="36" customHeight="1" spans="1:4">
      <c r="A5" s="257" t="s">
        <v>1414</v>
      </c>
      <c r="B5" s="258">
        <v>0</v>
      </c>
      <c r="C5" s="258">
        <v>0</v>
      </c>
      <c r="D5" s="233" t="s">
        <v>1413</v>
      </c>
    </row>
    <row r="6" ht="36" customHeight="1" spans="1:4">
      <c r="A6" s="257" t="s">
        <v>1415</v>
      </c>
      <c r="B6" s="258">
        <v>0</v>
      </c>
      <c r="C6" s="258">
        <v>0</v>
      </c>
      <c r="D6" s="233" t="s">
        <v>1413</v>
      </c>
    </row>
    <row r="7" ht="36" customHeight="1" spans="1:4">
      <c r="A7" s="257" t="s">
        <v>1416</v>
      </c>
      <c r="B7" s="259"/>
      <c r="C7" s="258"/>
      <c r="D7" s="233" t="s">
        <v>1413</v>
      </c>
    </row>
    <row r="8" ht="36" customHeight="1" spans="1:4">
      <c r="A8" s="257" t="s">
        <v>1417</v>
      </c>
      <c r="B8" s="259"/>
      <c r="C8" s="258"/>
      <c r="D8" s="233" t="s">
        <v>1413</v>
      </c>
    </row>
    <row r="9" ht="36" customHeight="1" spans="1:4">
      <c r="A9" s="257" t="s">
        <v>1418</v>
      </c>
      <c r="B9" s="258">
        <v>258557</v>
      </c>
      <c r="C9" s="258">
        <v>301890</v>
      </c>
      <c r="D9" s="233">
        <v>16.7595539861617</v>
      </c>
    </row>
    <row r="10" ht="36" customHeight="1" spans="1:4">
      <c r="A10" s="257" t="s">
        <v>1419</v>
      </c>
      <c r="B10" s="260">
        <v>252007</v>
      </c>
      <c r="C10" s="260">
        <v>314290</v>
      </c>
      <c r="D10" s="233">
        <v>24.7147896685409</v>
      </c>
    </row>
    <row r="11" ht="36" customHeight="1" spans="1:4">
      <c r="A11" s="257" t="s">
        <v>1420</v>
      </c>
      <c r="B11" s="260">
        <v>410</v>
      </c>
      <c r="C11" s="260">
        <v>400</v>
      </c>
      <c r="D11" s="233">
        <v>2.4390243902439</v>
      </c>
    </row>
    <row r="12" ht="36" customHeight="1" spans="1:4">
      <c r="A12" s="257" t="s">
        <v>1421</v>
      </c>
      <c r="B12" s="260">
        <v>19063</v>
      </c>
      <c r="C12" s="260">
        <v>3200</v>
      </c>
      <c r="D12" s="233">
        <v>-83.2135550542937</v>
      </c>
    </row>
    <row r="13" ht="36" customHeight="1" spans="1:4">
      <c r="A13" s="257" t="s">
        <v>1422</v>
      </c>
      <c r="B13" s="260">
        <v>-12923</v>
      </c>
      <c r="C13" s="260">
        <v>-16000</v>
      </c>
      <c r="D13" s="233">
        <v>-23.8102607753618</v>
      </c>
    </row>
    <row r="14" ht="36" customHeight="1" spans="1:4">
      <c r="A14" s="257" t="s">
        <v>1423</v>
      </c>
      <c r="B14" s="260">
        <v>0</v>
      </c>
      <c r="C14" s="260">
        <v>0</v>
      </c>
      <c r="D14" s="233" t="e">
        <v>#DIV/0!</v>
      </c>
    </row>
    <row r="15" ht="36" customHeight="1" spans="1:4">
      <c r="A15" s="257" t="s">
        <v>1424</v>
      </c>
      <c r="B15" s="260">
        <v>0</v>
      </c>
      <c r="C15" s="145">
        <v>0</v>
      </c>
      <c r="D15" s="233" t="s">
        <v>1413</v>
      </c>
    </row>
    <row r="16" ht="36" customHeight="1" spans="1:4">
      <c r="A16" s="257" t="s">
        <v>1425</v>
      </c>
      <c r="B16" s="145">
        <v>190</v>
      </c>
      <c r="C16" s="145">
        <v>110</v>
      </c>
      <c r="D16" s="233">
        <v>-42.1052631578947</v>
      </c>
    </row>
    <row r="17" ht="36" customHeight="1" spans="1:4">
      <c r="A17" s="257" t="s">
        <v>1426</v>
      </c>
      <c r="B17" s="260"/>
      <c r="C17" s="260"/>
      <c r="D17" s="233" t="s">
        <v>1413</v>
      </c>
    </row>
    <row r="18" ht="36" customHeight="1" spans="1:4">
      <c r="A18" s="257" t="s">
        <v>1427</v>
      </c>
      <c r="B18" s="260"/>
      <c r="C18" s="260"/>
      <c r="D18" s="233" t="s">
        <v>1413</v>
      </c>
    </row>
    <row r="19" ht="36" customHeight="1" spans="1:4">
      <c r="A19" s="257" t="s">
        <v>1428</v>
      </c>
      <c r="B19" s="259">
        <v>2766</v>
      </c>
      <c r="C19" s="258">
        <v>2960</v>
      </c>
      <c r="D19" s="233">
        <v>7.01373825018077</v>
      </c>
    </row>
    <row r="20" ht="36" customHeight="1" spans="1:4">
      <c r="A20" s="257" t="s">
        <v>1429</v>
      </c>
      <c r="B20" s="259"/>
      <c r="C20" s="258"/>
      <c r="D20" s="233" t="s">
        <v>1413</v>
      </c>
    </row>
    <row r="21" ht="36" customHeight="1" spans="1:4">
      <c r="A21" s="257" t="s">
        <v>1430</v>
      </c>
      <c r="B21" s="259"/>
      <c r="C21" s="258"/>
      <c r="D21" s="233" t="s">
        <v>1413</v>
      </c>
    </row>
    <row r="22" ht="36" customHeight="1" spans="1:4">
      <c r="A22" s="257" t="s">
        <v>1431</v>
      </c>
      <c r="B22" s="259"/>
      <c r="C22" s="258"/>
      <c r="D22" s="233" t="s">
        <v>1413</v>
      </c>
    </row>
    <row r="23" ht="36" customHeight="1" spans="1:4">
      <c r="A23" s="257" t="s">
        <v>1432</v>
      </c>
      <c r="B23" s="260">
        <v>6835</v>
      </c>
      <c r="C23" s="260">
        <v>4000</v>
      </c>
      <c r="D23" s="233">
        <v>-41.4776883686906</v>
      </c>
    </row>
    <row r="24" ht="36" customHeight="1" spans="1:4">
      <c r="A24" s="257" t="s">
        <v>1433</v>
      </c>
      <c r="B24" s="258"/>
      <c r="C24" s="258"/>
      <c r="D24" s="233" t="s">
        <v>1413</v>
      </c>
    </row>
    <row r="25" ht="36" customHeight="1" spans="1:4">
      <c r="A25" s="257" t="s">
        <v>1434</v>
      </c>
      <c r="B25" s="259"/>
      <c r="C25" s="258"/>
      <c r="D25" s="233" t="s">
        <v>1413</v>
      </c>
    </row>
    <row r="26" ht="36" customHeight="1" spans="1:4">
      <c r="A26" s="257" t="s">
        <v>1435</v>
      </c>
      <c r="B26" s="259">
        <v>0</v>
      </c>
      <c r="C26" s="258">
        <v>0</v>
      </c>
      <c r="D26" s="233" t="s">
        <v>1413</v>
      </c>
    </row>
    <row r="27" ht="36" customHeight="1" spans="1:4">
      <c r="A27" s="257" t="s">
        <v>1436</v>
      </c>
      <c r="B27" s="259">
        <v>0</v>
      </c>
      <c r="C27" s="258">
        <v>0</v>
      </c>
      <c r="D27" s="233" t="s">
        <v>1413</v>
      </c>
    </row>
    <row r="28" ht="36" customHeight="1" spans="1:4">
      <c r="A28" s="257" t="s">
        <v>1437</v>
      </c>
      <c r="B28" s="259">
        <v>0</v>
      </c>
      <c r="C28" s="258">
        <v>0</v>
      </c>
      <c r="D28" s="233" t="s">
        <v>1413</v>
      </c>
    </row>
    <row r="29" ht="36" customHeight="1" spans="1:4">
      <c r="A29" s="257" t="s">
        <v>1438</v>
      </c>
      <c r="B29" s="259">
        <v>0</v>
      </c>
      <c r="C29" s="258">
        <v>0</v>
      </c>
      <c r="D29" s="233" t="s">
        <v>1413</v>
      </c>
    </row>
    <row r="30" ht="36" customHeight="1" spans="1:4">
      <c r="A30" s="257" t="s">
        <v>1439</v>
      </c>
      <c r="B30" s="259"/>
      <c r="C30" s="258"/>
      <c r="D30" s="233" t="s">
        <v>1413</v>
      </c>
    </row>
    <row r="31" ht="36" customHeight="1" spans="1:4">
      <c r="A31" s="257" t="s">
        <v>1440</v>
      </c>
      <c r="B31" s="259">
        <v>1390</v>
      </c>
      <c r="C31" s="258">
        <v>0</v>
      </c>
      <c r="D31" s="233">
        <v>-100</v>
      </c>
    </row>
    <row r="32" ht="36" customHeight="1" spans="1:4">
      <c r="A32" s="261" t="s">
        <v>151</v>
      </c>
      <c r="B32" s="262">
        <v>269738</v>
      </c>
      <c r="C32" s="262">
        <v>308960</v>
      </c>
      <c r="D32" s="235">
        <v>14.5407766054468</v>
      </c>
    </row>
    <row r="33" ht="36" customHeight="1" spans="1:4">
      <c r="A33" s="263" t="s">
        <v>152</v>
      </c>
      <c r="B33" s="262">
        <v>82364</v>
      </c>
      <c r="C33" s="262">
        <v>16792</v>
      </c>
      <c r="D33" s="235">
        <v>-79.6124520421543</v>
      </c>
    </row>
    <row r="34" ht="36" customHeight="1" spans="1:4">
      <c r="A34" s="257" t="s">
        <v>1441</v>
      </c>
      <c r="B34" s="258">
        <v>4248</v>
      </c>
      <c r="C34" s="258"/>
      <c r="D34" s="233">
        <v>-100</v>
      </c>
    </row>
    <row r="35" ht="36" customHeight="1" spans="1:4">
      <c r="A35" s="257" t="s">
        <v>1442</v>
      </c>
      <c r="B35" s="258">
        <v>11016</v>
      </c>
      <c r="C35" s="258">
        <v>3292</v>
      </c>
      <c r="D35" s="233">
        <v>-70.1161946259985</v>
      </c>
    </row>
    <row r="36" ht="36" customHeight="1" spans="1:4">
      <c r="A36" s="257" t="s">
        <v>1443</v>
      </c>
      <c r="B36" s="258"/>
      <c r="C36" s="258"/>
      <c r="D36" s="233" t="s">
        <v>1413</v>
      </c>
    </row>
    <row r="37" ht="36" customHeight="1" spans="1:4">
      <c r="A37" s="257" t="s">
        <v>1444</v>
      </c>
      <c r="B37" s="264">
        <v>46000</v>
      </c>
      <c r="C37" s="265"/>
      <c r="D37" s="233">
        <v>-100</v>
      </c>
    </row>
    <row r="38" ht="36" customHeight="1" spans="1:4">
      <c r="A38" s="257" t="s">
        <v>1445</v>
      </c>
      <c r="B38" s="259">
        <v>21100</v>
      </c>
      <c r="C38" s="258">
        <v>13500</v>
      </c>
      <c r="D38" s="233">
        <v>-36.0189573459716</v>
      </c>
    </row>
    <row r="39" ht="36" customHeight="1" spans="1:4">
      <c r="A39" s="266" t="s">
        <v>164</v>
      </c>
      <c r="B39" s="267">
        <v>352102</v>
      </c>
      <c r="C39" s="268">
        <v>325752</v>
      </c>
      <c r="D39" s="269">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21" stopIfTrue="1">
      <formula>"len($A:$A)=3"</formula>
    </cfRule>
  </conditionalFormatting>
  <conditionalFormatting sqref="A28:A32 A5:A21">
    <cfRule type="expression" dxfId="2" priority="22"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0"/>
  <sheetViews>
    <sheetView showZeros="0" zoomScale="115" zoomScaleNormal="115" workbookViewId="0">
      <pane ySplit="3" topLeftCell="A75" activePane="bottomLeft" state="frozen"/>
      <selection/>
      <selection pane="bottomLeft" activeCell="D20" sqref="D20"/>
    </sheetView>
  </sheetViews>
  <sheetFormatPr defaultColWidth="9" defaultRowHeight="14.25" outlineLevelCol="3"/>
  <cols>
    <col min="1" max="1" width="50.75" style="279" customWidth="1"/>
    <col min="2" max="2" width="18.475" style="280" customWidth="1"/>
    <col min="3" max="3" width="16.5166666666667" style="280" customWidth="1"/>
    <col min="4" max="4" width="20.325" style="281" customWidth="1"/>
    <col min="5" max="16384" width="9" style="279"/>
  </cols>
  <sheetData>
    <row r="1" ht="45" customHeight="1" spans="1:4">
      <c r="A1" s="226" t="s">
        <v>1446</v>
      </c>
      <c r="B1" s="226"/>
      <c r="C1" s="226"/>
      <c r="D1" s="226"/>
    </row>
    <row r="2" s="275" customFormat="1" ht="20.1" customHeight="1" spans="1:4">
      <c r="A2" s="224"/>
      <c r="B2" s="224"/>
      <c r="C2" s="224"/>
      <c r="D2" s="227" t="s">
        <v>84</v>
      </c>
    </row>
    <row r="3" s="276" customFormat="1" ht="45" customHeight="1" spans="1:4">
      <c r="A3" s="228" t="s">
        <v>44</v>
      </c>
      <c r="B3" s="229" t="s">
        <v>45</v>
      </c>
      <c r="C3" s="229" t="s">
        <v>46</v>
      </c>
      <c r="D3" s="229" t="s">
        <v>47</v>
      </c>
    </row>
    <row r="4" s="277" customFormat="1" ht="30" customHeight="1" spans="1:4">
      <c r="A4" s="230" t="s">
        <v>1341</v>
      </c>
      <c r="B4" s="231">
        <v>64</v>
      </c>
      <c r="C4" s="232">
        <v>0</v>
      </c>
      <c r="D4" s="233">
        <f t="shared" ref="D4:D6" si="0">IFERROR((C4/B4-1)*100,"")</f>
        <v>-100</v>
      </c>
    </row>
    <row r="5" s="278" customFormat="1" ht="30" customHeight="1" spans="1:4">
      <c r="A5" s="230" t="s">
        <v>1342</v>
      </c>
      <c r="B5" s="234">
        <v>64</v>
      </c>
      <c r="C5" s="234">
        <v>0</v>
      </c>
      <c r="D5" s="235">
        <f t="shared" si="0"/>
        <v>-100</v>
      </c>
    </row>
    <row r="6" s="278" customFormat="1" ht="30" customHeight="1" spans="1:4">
      <c r="A6" s="230" t="s">
        <v>1343</v>
      </c>
      <c r="B6" s="231">
        <v>64</v>
      </c>
      <c r="C6" s="231">
        <v>0</v>
      </c>
      <c r="D6" s="233">
        <f t="shared" si="0"/>
        <v>-100</v>
      </c>
    </row>
    <row r="7" s="278" customFormat="1" ht="30" customHeight="1" spans="1:4">
      <c r="A7" s="230" t="s">
        <v>1344</v>
      </c>
      <c r="B7" s="231">
        <v>827</v>
      </c>
      <c r="C7" s="231">
        <v>0</v>
      </c>
      <c r="D7" s="233"/>
    </row>
    <row r="8" s="278" customFormat="1" ht="30" customHeight="1" spans="1:4">
      <c r="A8" s="230" t="s">
        <v>1345</v>
      </c>
      <c r="B8" s="231">
        <v>827</v>
      </c>
      <c r="C8" s="231">
        <v>0</v>
      </c>
      <c r="D8" s="233"/>
    </row>
    <row r="9" s="278" customFormat="1" ht="30" customHeight="1" spans="1:4">
      <c r="A9" s="230" t="s">
        <v>1346</v>
      </c>
      <c r="B9" s="231">
        <v>441</v>
      </c>
      <c r="C9" s="231">
        <v>0</v>
      </c>
      <c r="D9" s="233"/>
    </row>
    <row r="10" s="278" customFormat="1" ht="30" customHeight="1" spans="1:4">
      <c r="A10" s="230" t="s">
        <v>1347</v>
      </c>
      <c r="B10" s="231">
        <v>386</v>
      </c>
      <c r="C10" s="231">
        <v>0</v>
      </c>
      <c r="D10" s="233"/>
    </row>
    <row r="11" s="278" customFormat="1" ht="30" customHeight="1" spans="1:4">
      <c r="A11" s="230" t="s">
        <v>1348</v>
      </c>
      <c r="B11" s="231">
        <v>0</v>
      </c>
      <c r="C11" s="231">
        <v>0</v>
      </c>
      <c r="D11" s="233"/>
    </row>
    <row r="12" s="278" customFormat="1" ht="30" customHeight="1" spans="1:4">
      <c r="A12" s="230" t="s">
        <v>1349</v>
      </c>
      <c r="B12" s="231">
        <v>0</v>
      </c>
      <c r="C12" s="231">
        <v>0</v>
      </c>
      <c r="D12" s="233"/>
    </row>
    <row r="13" s="278" customFormat="1" ht="30" customHeight="1" spans="1:4">
      <c r="A13" s="230" t="s">
        <v>1350</v>
      </c>
      <c r="B13" s="231">
        <v>0</v>
      </c>
      <c r="C13" s="231">
        <v>0</v>
      </c>
      <c r="D13" s="233"/>
    </row>
    <row r="14" s="278" customFormat="1" ht="30" customHeight="1" spans="1:4">
      <c r="A14" s="230" t="s">
        <v>1351</v>
      </c>
      <c r="B14" s="231">
        <v>235255</v>
      </c>
      <c r="C14" s="231">
        <v>272115</v>
      </c>
      <c r="D14" s="233"/>
    </row>
    <row r="15" s="278" customFormat="1" ht="30" customHeight="1" spans="1:4">
      <c r="A15" s="230" t="s">
        <v>1352</v>
      </c>
      <c r="B15" s="231">
        <v>229963</v>
      </c>
      <c r="C15" s="231">
        <v>265599</v>
      </c>
      <c r="D15" s="233"/>
    </row>
    <row r="16" s="278" customFormat="1" ht="30" customHeight="1" spans="1:4">
      <c r="A16" s="230" t="s">
        <v>1353</v>
      </c>
      <c r="B16" s="231">
        <v>69218</v>
      </c>
      <c r="C16" s="231">
        <v>71633</v>
      </c>
      <c r="D16" s="233"/>
    </row>
    <row r="17" s="278" customFormat="1" ht="30" customHeight="1" spans="1:4">
      <c r="A17" s="230" t="s">
        <v>1354</v>
      </c>
      <c r="B17" s="231">
        <v>32177</v>
      </c>
      <c r="C17" s="231">
        <v>40000</v>
      </c>
      <c r="D17" s="233"/>
    </row>
    <row r="18" s="278" customFormat="1" ht="30" customHeight="1" spans="1:4">
      <c r="A18" s="230" t="s">
        <v>1355</v>
      </c>
      <c r="B18" s="231">
        <v>108801</v>
      </c>
      <c r="C18" s="231">
        <v>151115</v>
      </c>
      <c r="D18" s="233"/>
    </row>
    <row r="19" s="278" customFormat="1" ht="30" customHeight="1" spans="1:4">
      <c r="A19" s="230" t="s">
        <v>1356</v>
      </c>
      <c r="B19" s="231">
        <v>13449</v>
      </c>
      <c r="C19" s="231">
        <v>0</v>
      </c>
      <c r="D19" s="233"/>
    </row>
    <row r="20" s="277" customFormat="1" ht="30" customHeight="1" spans="1:4">
      <c r="A20" s="230" t="s">
        <v>1357</v>
      </c>
      <c r="B20" s="231">
        <v>872</v>
      </c>
      <c r="C20" s="231">
        <v>1691</v>
      </c>
      <c r="D20" s="233"/>
    </row>
    <row r="21" s="278" customFormat="1" ht="30" customHeight="1" spans="1:4">
      <c r="A21" s="230" t="s">
        <v>1358</v>
      </c>
      <c r="B21" s="231">
        <v>600</v>
      </c>
      <c r="C21" s="231">
        <v>599</v>
      </c>
      <c r="D21" s="233"/>
    </row>
    <row r="22" s="278" customFormat="1" ht="30" customHeight="1" spans="1:4">
      <c r="A22" s="230" t="s">
        <v>1359</v>
      </c>
      <c r="B22" s="231">
        <v>158</v>
      </c>
      <c r="C22" s="231">
        <v>0</v>
      </c>
      <c r="D22" s="233"/>
    </row>
    <row r="23" s="278" customFormat="1" ht="30" customHeight="1" spans="1:4">
      <c r="A23" s="230" t="s">
        <v>1360</v>
      </c>
      <c r="B23" s="231">
        <v>1060</v>
      </c>
      <c r="C23" s="231">
        <v>21</v>
      </c>
      <c r="D23" s="233"/>
    </row>
    <row r="24" s="278" customFormat="1" ht="30" customHeight="1" spans="1:4">
      <c r="A24" s="230" t="s">
        <v>1361</v>
      </c>
      <c r="B24" s="231">
        <v>10</v>
      </c>
      <c r="C24" s="231">
        <v>0</v>
      </c>
      <c r="D24" s="233"/>
    </row>
    <row r="25" s="278" customFormat="1" ht="30" customHeight="1" spans="1:4">
      <c r="A25" s="230" t="s">
        <v>1362</v>
      </c>
      <c r="B25" s="231">
        <v>917</v>
      </c>
      <c r="C25" s="231">
        <v>0</v>
      </c>
      <c r="D25" s="233"/>
    </row>
    <row r="26" s="278" customFormat="1" ht="30" customHeight="1" spans="1:4">
      <c r="A26" s="230" t="s">
        <v>1363</v>
      </c>
      <c r="B26" s="231">
        <v>2701</v>
      </c>
      <c r="C26" s="231">
        <v>540</v>
      </c>
      <c r="D26" s="233"/>
    </row>
    <row r="27" s="278" customFormat="1" ht="30" customHeight="1" spans="1:4">
      <c r="A27" s="230" t="s">
        <v>1364</v>
      </c>
      <c r="B27" s="231">
        <v>2492</v>
      </c>
      <c r="C27" s="231">
        <v>2256</v>
      </c>
      <c r="D27" s="233"/>
    </row>
    <row r="28" s="278" customFormat="1" ht="30" customHeight="1" spans="1:4">
      <c r="A28" s="230" t="s">
        <v>1365</v>
      </c>
      <c r="B28" s="231">
        <v>205</v>
      </c>
      <c r="C28" s="231">
        <v>876</v>
      </c>
      <c r="D28" s="233"/>
    </row>
    <row r="29" s="278" customFormat="1" ht="30" customHeight="1" spans="1:4">
      <c r="A29" s="230" t="s">
        <v>1366</v>
      </c>
      <c r="B29" s="231">
        <v>2287</v>
      </c>
      <c r="C29" s="231">
        <v>1380</v>
      </c>
      <c r="D29" s="233"/>
    </row>
    <row r="30" s="278" customFormat="1" ht="30" customHeight="1" spans="1:4">
      <c r="A30" s="230" t="s">
        <v>1367</v>
      </c>
      <c r="B30" s="231">
        <v>2800</v>
      </c>
      <c r="C30" s="231">
        <v>4260</v>
      </c>
      <c r="D30" s="233"/>
    </row>
    <row r="31" s="278" customFormat="1" ht="30" customHeight="1" spans="1:4">
      <c r="A31" s="230" t="s">
        <v>1368</v>
      </c>
      <c r="B31" s="231">
        <v>2500</v>
      </c>
      <c r="C31" s="231">
        <v>4260</v>
      </c>
      <c r="D31" s="233"/>
    </row>
    <row r="32" s="277" customFormat="1" ht="30" customHeight="1" spans="1:4">
      <c r="A32" s="230" t="s">
        <v>1369</v>
      </c>
      <c r="B32" s="231">
        <v>300</v>
      </c>
      <c r="C32" s="231">
        <v>0</v>
      </c>
      <c r="D32" s="233"/>
    </row>
    <row r="33" s="278" customFormat="1" ht="30" customHeight="1" spans="1:4">
      <c r="A33" s="230" t="s">
        <v>1370</v>
      </c>
      <c r="B33" s="231">
        <v>784</v>
      </c>
      <c r="C33" s="231">
        <v>2039</v>
      </c>
      <c r="D33" s="233"/>
    </row>
    <row r="34" s="278" customFormat="1" ht="30" customHeight="1" spans="1:4">
      <c r="A34" s="230" t="s">
        <v>1371</v>
      </c>
      <c r="B34" s="231">
        <v>784</v>
      </c>
      <c r="C34" s="231">
        <v>1864</v>
      </c>
      <c r="D34" s="233"/>
    </row>
    <row r="35" s="278" customFormat="1" ht="30" customHeight="1" spans="1:4">
      <c r="A35" s="230" t="s">
        <v>1347</v>
      </c>
      <c r="B35" s="231">
        <v>279</v>
      </c>
      <c r="C35" s="231">
        <v>764</v>
      </c>
      <c r="D35" s="233"/>
    </row>
    <row r="36" s="278" customFormat="1" ht="30" customHeight="1" spans="1:4">
      <c r="A36" s="230" t="s">
        <v>1372</v>
      </c>
      <c r="B36" s="231">
        <v>0</v>
      </c>
      <c r="C36" s="231">
        <v>0</v>
      </c>
      <c r="D36" s="233"/>
    </row>
    <row r="37" s="278" customFormat="1" ht="30" customHeight="1" spans="1:4">
      <c r="A37" s="230" t="s">
        <v>1373</v>
      </c>
      <c r="B37" s="231">
        <v>0</v>
      </c>
      <c r="C37" s="231">
        <v>0</v>
      </c>
      <c r="D37" s="233"/>
    </row>
    <row r="38" s="278" customFormat="1" ht="30" customHeight="1" spans="1:4">
      <c r="A38" s="230" t="s">
        <v>1374</v>
      </c>
      <c r="B38" s="231">
        <v>505</v>
      </c>
      <c r="C38" s="231">
        <v>1100</v>
      </c>
      <c r="D38" s="233"/>
    </row>
    <row r="39" s="278" customFormat="1" ht="30" customHeight="1" spans="1:4">
      <c r="A39" s="230" t="s">
        <v>1345</v>
      </c>
      <c r="B39" s="231">
        <v>0</v>
      </c>
      <c r="C39" s="231">
        <v>175</v>
      </c>
      <c r="D39" s="233"/>
    </row>
    <row r="40" s="278" customFormat="1" ht="30" customHeight="1" spans="1:4">
      <c r="A40" s="230" t="s">
        <v>1346</v>
      </c>
      <c r="B40" s="231">
        <v>0</v>
      </c>
      <c r="C40" s="231">
        <v>61</v>
      </c>
      <c r="D40" s="233"/>
    </row>
    <row r="41" s="278" customFormat="1" ht="30" customHeight="1" spans="1:4">
      <c r="A41" s="230" t="s">
        <v>1347</v>
      </c>
      <c r="B41" s="231">
        <v>0</v>
      </c>
      <c r="C41" s="231">
        <v>114</v>
      </c>
      <c r="D41" s="233"/>
    </row>
    <row r="42" s="278" customFormat="1" ht="30" customHeight="1" spans="1:4">
      <c r="A42" s="230" t="s">
        <v>1375</v>
      </c>
      <c r="B42" s="231">
        <v>0</v>
      </c>
      <c r="C42" s="231">
        <v>0</v>
      </c>
      <c r="D42" s="233"/>
    </row>
    <row r="43" s="277" customFormat="1" ht="30" customHeight="1" spans="1:4">
      <c r="A43" s="230" t="s">
        <v>1376</v>
      </c>
      <c r="B43" s="231">
        <v>0</v>
      </c>
      <c r="C43" s="231">
        <v>0</v>
      </c>
      <c r="D43" s="233"/>
    </row>
    <row r="44" s="278" customFormat="1" ht="30" customHeight="1" spans="1:4">
      <c r="A44" s="230" t="s">
        <v>1377</v>
      </c>
      <c r="B44" s="231">
        <v>0</v>
      </c>
      <c r="C44" s="231">
        <v>0</v>
      </c>
      <c r="D44" s="233"/>
    </row>
    <row r="45" s="278" customFormat="1" ht="30" customHeight="1" spans="1:4">
      <c r="A45" s="230" t="s">
        <v>1378</v>
      </c>
      <c r="B45" s="231">
        <v>0</v>
      </c>
      <c r="C45" s="231">
        <v>0</v>
      </c>
      <c r="D45" s="233"/>
    </row>
    <row r="46" s="278" customFormat="1" ht="30" customHeight="1" spans="1:4">
      <c r="A46" s="230" t="s">
        <v>1379</v>
      </c>
      <c r="B46" s="231">
        <v>0</v>
      </c>
      <c r="C46" s="231">
        <v>0</v>
      </c>
      <c r="D46" s="233"/>
    </row>
    <row r="47" s="278" customFormat="1" ht="30" customHeight="1" spans="1:4">
      <c r="A47" s="230" t="s">
        <v>1380</v>
      </c>
      <c r="B47" s="231">
        <v>0</v>
      </c>
      <c r="C47" s="231">
        <v>0</v>
      </c>
      <c r="D47" s="233"/>
    </row>
    <row r="48" s="278" customFormat="1" ht="30" customHeight="1" spans="1:4">
      <c r="A48" s="230" t="s">
        <v>1381</v>
      </c>
      <c r="B48" s="231">
        <v>0</v>
      </c>
      <c r="C48" s="231">
        <v>0</v>
      </c>
      <c r="D48" s="233"/>
    </row>
    <row r="49" s="278" customFormat="1" ht="30" customHeight="1" spans="1:4">
      <c r="A49" s="230" t="s">
        <v>1382</v>
      </c>
      <c r="B49" s="231">
        <v>0</v>
      </c>
      <c r="C49" s="231">
        <v>0</v>
      </c>
      <c r="D49" s="233"/>
    </row>
    <row r="50" s="278" customFormat="1" ht="30" customHeight="1" spans="1:4">
      <c r="A50" s="230" t="s">
        <v>1383</v>
      </c>
      <c r="B50" s="231">
        <v>47229</v>
      </c>
      <c r="C50" s="231">
        <v>197</v>
      </c>
      <c r="D50" s="233"/>
    </row>
    <row r="51" s="278" customFormat="1" ht="30" customHeight="1" spans="1:4">
      <c r="A51" s="230" t="s">
        <v>1384</v>
      </c>
      <c r="B51" s="231">
        <v>46000</v>
      </c>
      <c r="C51" s="231">
        <v>0</v>
      </c>
      <c r="D51" s="233"/>
    </row>
    <row r="52" s="278" customFormat="1" ht="30" customHeight="1" spans="1:4">
      <c r="A52" s="230" t="s">
        <v>1385</v>
      </c>
      <c r="B52" s="231">
        <v>0</v>
      </c>
      <c r="C52" s="231">
        <v>0</v>
      </c>
      <c r="D52" s="233"/>
    </row>
    <row r="53" s="278" customFormat="1" ht="30" customHeight="1" spans="1:4">
      <c r="A53" s="230" t="s">
        <v>1386</v>
      </c>
      <c r="B53" s="231">
        <v>46000</v>
      </c>
      <c r="C53" s="231">
        <v>0</v>
      </c>
      <c r="D53" s="233"/>
    </row>
    <row r="54" s="278" customFormat="1" ht="30" customHeight="1" spans="1:4">
      <c r="A54" s="230" t="s">
        <v>1387</v>
      </c>
      <c r="B54" s="231">
        <v>1229</v>
      </c>
      <c r="C54" s="231">
        <v>197</v>
      </c>
      <c r="D54" s="233"/>
    </row>
    <row r="55" s="278" customFormat="1" ht="30" customHeight="1" spans="1:4">
      <c r="A55" s="230" t="s">
        <v>1388</v>
      </c>
      <c r="B55" s="231">
        <v>0</v>
      </c>
      <c r="C55" s="231">
        <v>0</v>
      </c>
      <c r="D55" s="233"/>
    </row>
    <row r="56" s="278" customFormat="1" ht="30" customHeight="1" spans="1:4">
      <c r="A56" s="230" t="s">
        <v>1389</v>
      </c>
      <c r="B56" s="231">
        <v>766</v>
      </c>
      <c r="C56" s="231">
        <v>112</v>
      </c>
      <c r="D56" s="233"/>
    </row>
    <row r="57" s="278" customFormat="1" ht="30" customHeight="1" spans="1:4">
      <c r="A57" s="230" t="s">
        <v>1390</v>
      </c>
      <c r="B57" s="231">
        <v>361</v>
      </c>
      <c r="C57" s="231">
        <v>85</v>
      </c>
      <c r="D57" s="233"/>
    </row>
    <row r="58" s="278" customFormat="1" ht="30" customHeight="1" spans="1:4">
      <c r="A58" s="230" t="s">
        <v>1391</v>
      </c>
      <c r="B58" s="231">
        <v>8</v>
      </c>
      <c r="C58" s="231">
        <v>0</v>
      </c>
      <c r="D58" s="233"/>
    </row>
    <row r="59" s="278" customFormat="1" ht="30" customHeight="1" spans="1:4">
      <c r="A59" s="230" t="s">
        <v>1392</v>
      </c>
      <c r="B59" s="231">
        <v>0</v>
      </c>
      <c r="C59" s="231">
        <v>0</v>
      </c>
      <c r="D59" s="233"/>
    </row>
    <row r="60" s="278" customFormat="1" ht="30" customHeight="1" spans="1:4">
      <c r="A60" s="230" t="s">
        <v>1393</v>
      </c>
      <c r="B60" s="231">
        <v>91</v>
      </c>
      <c r="C60" s="231">
        <v>0</v>
      </c>
      <c r="D60" s="233"/>
    </row>
    <row r="61" s="277" customFormat="1" ht="30" customHeight="1" spans="1:4">
      <c r="A61" s="230" t="s">
        <v>1394</v>
      </c>
      <c r="B61" s="232">
        <v>3</v>
      </c>
      <c r="C61" s="232">
        <v>0</v>
      </c>
      <c r="D61" s="233">
        <f t="shared" ref="D61:D65" si="1">IFERROR((C61/B61-1)*100,"")</f>
        <v>-100</v>
      </c>
    </row>
    <row r="62" s="278" customFormat="1" ht="30" customHeight="1" spans="1:4">
      <c r="A62" s="230" t="s">
        <v>1395</v>
      </c>
      <c r="B62" s="236">
        <v>18553</v>
      </c>
      <c r="C62" s="236">
        <v>19048</v>
      </c>
      <c r="D62" s="235">
        <f t="shared" si="1"/>
        <v>2.66803212418476</v>
      </c>
    </row>
    <row r="63" s="278" customFormat="1" ht="30" customHeight="1" spans="1:4">
      <c r="A63" s="230" t="s">
        <v>1396</v>
      </c>
      <c r="B63" s="237">
        <v>0</v>
      </c>
      <c r="C63" s="237">
        <v>0</v>
      </c>
      <c r="D63" s="235" t="str">
        <f t="shared" si="1"/>
        <v/>
      </c>
    </row>
    <row r="64" s="278" customFormat="1" ht="30" customHeight="1" spans="1:4">
      <c r="A64" s="230" t="s">
        <v>1397</v>
      </c>
      <c r="B64" s="237">
        <v>0</v>
      </c>
      <c r="C64" s="237">
        <v>0</v>
      </c>
      <c r="D64" s="235" t="str">
        <f t="shared" si="1"/>
        <v/>
      </c>
    </row>
    <row r="65" s="278" customFormat="1" ht="30" customHeight="1" spans="1:4">
      <c r="A65" s="230" t="s">
        <v>1398</v>
      </c>
      <c r="B65" s="231">
        <v>17163</v>
      </c>
      <c r="C65" s="231">
        <v>19048</v>
      </c>
      <c r="D65" s="233">
        <f t="shared" si="1"/>
        <v>10.9829283924722</v>
      </c>
    </row>
    <row r="66" s="278" customFormat="1" ht="30" customHeight="1" spans="1:4">
      <c r="A66" s="230" t="s">
        <v>1399</v>
      </c>
      <c r="B66" s="231">
        <v>123</v>
      </c>
      <c r="C66" s="231">
        <v>0</v>
      </c>
      <c r="D66" s="230"/>
    </row>
    <row r="67" s="278" customFormat="1" ht="30" customHeight="1" spans="1:4">
      <c r="A67" s="230" t="s">
        <v>1400</v>
      </c>
      <c r="B67" s="231">
        <v>1267</v>
      </c>
      <c r="C67" s="231">
        <v>0</v>
      </c>
      <c r="D67" s="230"/>
    </row>
    <row r="68" s="278" customFormat="1" ht="30" customHeight="1" spans="1:4">
      <c r="A68" s="230" t="s">
        <v>1401</v>
      </c>
      <c r="B68" s="231">
        <v>0</v>
      </c>
      <c r="C68" s="231">
        <v>0</v>
      </c>
      <c r="D68" s="230"/>
    </row>
    <row r="69" s="278" customFormat="1" ht="30" customHeight="1" spans="1:4">
      <c r="A69" s="230" t="s">
        <v>1402</v>
      </c>
      <c r="B69" s="231">
        <v>70</v>
      </c>
      <c r="C69" s="231">
        <v>15</v>
      </c>
      <c r="D69" s="230"/>
    </row>
    <row r="70" s="277" customFormat="1" ht="30" customHeight="1" spans="1:4">
      <c r="A70" s="230" t="s">
        <v>1403</v>
      </c>
      <c r="B70" s="231">
        <v>0</v>
      </c>
      <c r="C70" s="231">
        <v>0</v>
      </c>
      <c r="D70" s="230"/>
    </row>
    <row r="71" ht="30" customHeight="1" spans="1:4">
      <c r="A71" s="230" t="s">
        <v>1404</v>
      </c>
      <c r="B71" s="231">
        <v>0</v>
      </c>
      <c r="C71" s="231">
        <v>0</v>
      </c>
      <c r="D71" s="230"/>
    </row>
    <row r="72" ht="30" customHeight="1" spans="1:4">
      <c r="A72" s="230" t="s">
        <v>1405</v>
      </c>
      <c r="B72" s="231">
        <v>70</v>
      </c>
      <c r="C72" s="231">
        <v>15</v>
      </c>
      <c r="D72" s="230"/>
    </row>
    <row r="73" ht="30" customHeight="1" spans="1:4">
      <c r="A73" s="230" t="s">
        <v>1406</v>
      </c>
      <c r="B73" s="238">
        <v>0</v>
      </c>
      <c r="C73" s="238">
        <v>0</v>
      </c>
      <c r="D73" s="230"/>
    </row>
    <row r="74" ht="30" customHeight="1" spans="1:4">
      <c r="A74" s="239" t="s">
        <v>1407</v>
      </c>
      <c r="B74" s="240">
        <f>B4+B7+B11+B14+B33+B42+B46+B50+B62+B69+B73</f>
        <v>302782</v>
      </c>
      <c r="C74" s="240">
        <f>C4+C7+C11+C14+C33+C42+C46+C50+C62+C69+C73</f>
        <v>293414</v>
      </c>
      <c r="D74" s="196">
        <f t="shared" ref="D74:D80" si="2">IFERROR((C74/B74-1)*100,"")</f>
        <v>-3.09397520328157</v>
      </c>
    </row>
    <row r="75" ht="30" customHeight="1" spans="1:4">
      <c r="A75" s="241" t="s">
        <v>1408</v>
      </c>
      <c r="B75" s="242">
        <v>21800</v>
      </c>
      <c r="C75" s="242">
        <v>15000</v>
      </c>
      <c r="D75" s="196">
        <f t="shared" si="2"/>
        <v>-31.1926605504587</v>
      </c>
    </row>
    <row r="76" ht="30" customHeight="1" spans="1:4">
      <c r="A76" s="243" t="s">
        <v>116</v>
      </c>
      <c r="B76" s="242">
        <f>B77+B78+B79</f>
        <v>27520</v>
      </c>
      <c r="C76" s="242">
        <f>C77+C78+C79</f>
        <v>17338</v>
      </c>
      <c r="D76" s="196">
        <f t="shared" si="2"/>
        <v>-36.9985465116279</v>
      </c>
    </row>
    <row r="77" ht="30" customHeight="1" spans="1:4">
      <c r="A77" s="244" t="s">
        <v>1409</v>
      </c>
      <c r="B77" s="245">
        <v>15068</v>
      </c>
      <c r="C77" s="245">
        <v>17338</v>
      </c>
      <c r="D77" s="193">
        <f t="shared" si="2"/>
        <v>15.0650384921688</v>
      </c>
    </row>
    <row r="78" ht="30" customHeight="1" spans="1:4">
      <c r="A78" s="244" t="s">
        <v>1410</v>
      </c>
      <c r="B78" s="245">
        <v>9160</v>
      </c>
      <c r="C78" s="245"/>
      <c r="D78" s="193">
        <f t="shared" si="2"/>
        <v>-100</v>
      </c>
    </row>
    <row r="79" ht="30" customHeight="1" spans="1:4">
      <c r="A79" s="244" t="s">
        <v>1411</v>
      </c>
      <c r="B79" s="245">
        <v>3292</v>
      </c>
      <c r="C79" s="245">
        <v>0</v>
      </c>
      <c r="D79" s="193">
        <f t="shared" si="2"/>
        <v>-100</v>
      </c>
    </row>
    <row r="80" ht="30" customHeight="1" spans="1:4">
      <c r="A80" s="246" t="s">
        <v>1237</v>
      </c>
      <c r="B80" s="247">
        <f>B74+B75+B76</f>
        <v>352102</v>
      </c>
      <c r="C80" s="242">
        <f>C74+C75+C76</f>
        <v>325752</v>
      </c>
      <c r="D80" s="196">
        <f t="shared" si="2"/>
        <v>-7.48362690356772</v>
      </c>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1"/>
  <sheetViews>
    <sheetView showZeros="0" zoomScale="115" zoomScaleNormal="115" workbookViewId="0">
      <pane ySplit="3" topLeftCell="A37" activePane="bottomLeft" state="frozen"/>
      <selection/>
      <selection pane="bottomLeft" activeCell="D51" sqref="D51"/>
    </sheetView>
  </sheetViews>
  <sheetFormatPr defaultColWidth="9" defaultRowHeight="14.25" outlineLevelCol="3"/>
  <cols>
    <col min="1" max="1" width="43.2583333333333" style="168" customWidth="1"/>
    <col min="2" max="3" width="16.0833333333333" style="168" customWidth="1"/>
    <col min="4" max="4" width="19.675" style="250" customWidth="1"/>
    <col min="5" max="16384" width="9" style="168"/>
  </cols>
  <sheetData>
    <row r="1" s="168" customFormat="1" ht="45" customHeight="1" spans="1:4">
      <c r="A1" s="251" t="s">
        <v>16</v>
      </c>
      <c r="B1" s="251"/>
      <c r="C1" s="251"/>
      <c r="D1" s="251"/>
    </row>
    <row r="2" s="248" customFormat="1" ht="20.1" customHeight="1" spans="1:4">
      <c r="A2" s="252"/>
      <c r="B2" s="253"/>
      <c r="C2" s="252"/>
      <c r="D2" s="254" t="s">
        <v>84</v>
      </c>
    </row>
    <row r="3" s="249" customFormat="1" ht="45" customHeight="1" spans="1:4">
      <c r="A3" s="255" t="s">
        <v>44</v>
      </c>
      <c r="B3" s="256" t="s">
        <v>45</v>
      </c>
      <c r="C3" s="256" t="s">
        <v>46</v>
      </c>
      <c r="D3" s="256" t="s">
        <v>47</v>
      </c>
    </row>
    <row r="4" s="249" customFormat="1" ht="36" customHeight="1" spans="1:4">
      <c r="A4" s="257" t="s">
        <v>1412</v>
      </c>
      <c r="B4" s="258">
        <v>0</v>
      </c>
      <c r="C4" s="258">
        <v>0</v>
      </c>
      <c r="D4" s="233" t="s">
        <v>1413</v>
      </c>
    </row>
    <row r="5" s="168" customFormat="1" ht="36" customHeight="1" spans="1:4">
      <c r="A5" s="257" t="s">
        <v>1414</v>
      </c>
      <c r="B5" s="258">
        <v>0</v>
      </c>
      <c r="C5" s="258">
        <v>0</v>
      </c>
      <c r="D5" s="233" t="s">
        <v>1413</v>
      </c>
    </row>
    <row r="6" s="168" customFormat="1" ht="36" customHeight="1" spans="1:4">
      <c r="A6" s="257" t="s">
        <v>1415</v>
      </c>
      <c r="B6" s="258">
        <v>0</v>
      </c>
      <c r="C6" s="258">
        <v>0</v>
      </c>
      <c r="D6" s="233" t="s">
        <v>1413</v>
      </c>
    </row>
    <row r="7" s="168" customFormat="1" ht="36" customHeight="1" spans="1:4">
      <c r="A7" s="257" t="s">
        <v>1416</v>
      </c>
      <c r="B7" s="259"/>
      <c r="C7" s="258"/>
      <c r="D7" s="233" t="s">
        <v>1413</v>
      </c>
    </row>
    <row r="8" s="168" customFormat="1" ht="36" customHeight="1" spans="1:4">
      <c r="A8" s="257" t="s">
        <v>1417</v>
      </c>
      <c r="B8" s="259"/>
      <c r="C8" s="258"/>
      <c r="D8" s="233" t="s">
        <v>1413</v>
      </c>
    </row>
    <row r="9" s="168" customFormat="1" ht="36" customHeight="1" spans="1:4">
      <c r="A9" s="257" t="s">
        <v>1418</v>
      </c>
      <c r="B9" s="258">
        <v>258557</v>
      </c>
      <c r="C9" s="258">
        <v>301890</v>
      </c>
      <c r="D9" s="233">
        <v>16.7595539861617</v>
      </c>
    </row>
    <row r="10" s="168" customFormat="1" ht="36" customHeight="1" spans="1:4">
      <c r="A10" s="257" t="s">
        <v>1419</v>
      </c>
      <c r="B10" s="260">
        <v>252007</v>
      </c>
      <c r="C10" s="260">
        <v>314290</v>
      </c>
      <c r="D10" s="233">
        <v>24.7147896685409</v>
      </c>
    </row>
    <row r="11" s="168" customFormat="1" ht="36" customHeight="1" spans="1:4">
      <c r="A11" s="257" t="s">
        <v>1420</v>
      </c>
      <c r="B11" s="260">
        <v>410</v>
      </c>
      <c r="C11" s="260">
        <v>400</v>
      </c>
      <c r="D11" s="233">
        <v>2.4390243902439</v>
      </c>
    </row>
    <row r="12" s="168" customFormat="1" ht="36" customHeight="1" spans="1:4">
      <c r="A12" s="257" t="s">
        <v>1421</v>
      </c>
      <c r="B12" s="260">
        <v>19063</v>
      </c>
      <c r="C12" s="260">
        <v>3200</v>
      </c>
      <c r="D12" s="233">
        <v>-83.2135550542937</v>
      </c>
    </row>
    <row r="13" s="168" customFormat="1" ht="36" customHeight="1" spans="1:4">
      <c r="A13" s="257" t="s">
        <v>1422</v>
      </c>
      <c r="B13" s="260">
        <v>-12923</v>
      </c>
      <c r="C13" s="260">
        <v>-16000</v>
      </c>
      <c r="D13" s="233">
        <v>-23.8102607753618</v>
      </c>
    </row>
    <row r="14" s="168" customFormat="1" ht="36" customHeight="1" spans="1:4">
      <c r="A14" s="257" t="s">
        <v>1423</v>
      </c>
      <c r="B14" s="260">
        <v>0</v>
      </c>
      <c r="C14" s="260">
        <v>0</v>
      </c>
      <c r="D14" s="233" t="e">
        <v>#DIV/0!</v>
      </c>
    </row>
    <row r="15" s="168" customFormat="1" ht="36" customHeight="1" spans="1:4">
      <c r="A15" s="257" t="s">
        <v>1424</v>
      </c>
      <c r="B15" s="260">
        <v>0</v>
      </c>
      <c r="C15" s="145">
        <v>0</v>
      </c>
      <c r="D15" s="233" t="s">
        <v>1413</v>
      </c>
    </row>
    <row r="16" s="168" customFormat="1" ht="36" customHeight="1" spans="1:4">
      <c r="A16" s="257" t="s">
        <v>1425</v>
      </c>
      <c r="B16" s="145">
        <v>190</v>
      </c>
      <c r="C16" s="145">
        <v>110</v>
      </c>
      <c r="D16" s="233">
        <v>-42.1052631578947</v>
      </c>
    </row>
    <row r="17" s="168" customFormat="1" ht="36" customHeight="1" spans="1:4">
      <c r="A17" s="257" t="s">
        <v>1426</v>
      </c>
      <c r="B17" s="260"/>
      <c r="C17" s="260"/>
      <c r="D17" s="233" t="s">
        <v>1413</v>
      </c>
    </row>
    <row r="18" s="168" customFormat="1" ht="36" customHeight="1" spans="1:4">
      <c r="A18" s="257" t="s">
        <v>1427</v>
      </c>
      <c r="B18" s="260"/>
      <c r="C18" s="260"/>
      <c r="D18" s="233" t="s">
        <v>1413</v>
      </c>
    </row>
    <row r="19" s="168" customFormat="1" ht="36" customHeight="1" spans="1:4">
      <c r="A19" s="257" t="s">
        <v>1428</v>
      </c>
      <c r="B19" s="259">
        <v>2766</v>
      </c>
      <c r="C19" s="258">
        <v>2960</v>
      </c>
      <c r="D19" s="233">
        <v>7.01373825018077</v>
      </c>
    </row>
    <row r="20" s="168" customFormat="1" ht="36" customHeight="1" spans="1:4">
      <c r="A20" s="257" t="s">
        <v>1429</v>
      </c>
      <c r="B20" s="259"/>
      <c r="C20" s="258"/>
      <c r="D20" s="233" t="s">
        <v>1413</v>
      </c>
    </row>
    <row r="21" s="168" customFormat="1" ht="36" customHeight="1" spans="1:4">
      <c r="A21" s="257" t="s">
        <v>1430</v>
      </c>
      <c r="B21" s="259"/>
      <c r="C21" s="258"/>
      <c r="D21" s="233" t="s">
        <v>1413</v>
      </c>
    </row>
    <row r="22" s="168" customFormat="1" ht="36" customHeight="1" spans="1:4">
      <c r="A22" s="257" t="s">
        <v>1431</v>
      </c>
      <c r="B22" s="259"/>
      <c r="C22" s="258"/>
      <c r="D22" s="233" t="s">
        <v>1413</v>
      </c>
    </row>
    <row r="23" s="168" customFormat="1" ht="36" customHeight="1" spans="1:4">
      <c r="A23" s="257" t="s">
        <v>1432</v>
      </c>
      <c r="B23" s="260">
        <v>6835</v>
      </c>
      <c r="C23" s="260">
        <v>4000</v>
      </c>
      <c r="D23" s="233">
        <v>-41.4776883686906</v>
      </c>
    </row>
    <row r="24" s="168" customFormat="1" ht="36" customHeight="1" spans="1:4">
      <c r="A24" s="257" t="s">
        <v>1433</v>
      </c>
      <c r="B24" s="258"/>
      <c r="C24" s="258"/>
      <c r="D24" s="233" t="s">
        <v>1413</v>
      </c>
    </row>
    <row r="25" s="168" customFormat="1" ht="36" customHeight="1" spans="1:4">
      <c r="A25" s="257" t="s">
        <v>1434</v>
      </c>
      <c r="B25" s="259"/>
      <c r="C25" s="258"/>
      <c r="D25" s="233" t="s">
        <v>1413</v>
      </c>
    </row>
    <row r="26" s="168" customFormat="1" ht="36" customHeight="1" spans="1:4">
      <c r="A26" s="257" t="s">
        <v>1435</v>
      </c>
      <c r="B26" s="259">
        <v>0</v>
      </c>
      <c r="C26" s="258">
        <v>0</v>
      </c>
      <c r="D26" s="233" t="s">
        <v>1413</v>
      </c>
    </row>
    <row r="27" s="168" customFormat="1" ht="36" customHeight="1" spans="1:4">
      <c r="A27" s="257" t="s">
        <v>1436</v>
      </c>
      <c r="B27" s="259">
        <v>0</v>
      </c>
      <c r="C27" s="258">
        <v>0</v>
      </c>
      <c r="D27" s="233" t="s">
        <v>1413</v>
      </c>
    </row>
    <row r="28" s="168" customFormat="1" ht="36" customHeight="1" spans="1:4">
      <c r="A28" s="257" t="s">
        <v>1437</v>
      </c>
      <c r="B28" s="259">
        <v>0</v>
      </c>
      <c r="C28" s="258">
        <v>0</v>
      </c>
      <c r="D28" s="233" t="s">
        <v>1413</v>
      </c>
    </row>
    <row r="29" s="168" customFormat="1" ht="36" customHeight="1" spans="1:4">
      <c r="A29" s="257" t="s">
        <v>1438</v>
      </c>
      <c r="B29" s="259">
        <v>0</v>
      </c>
      <c r="C29" s="258">
        <v>0</v>
      </c>
      <c r="D29" s="233" t="s">
        <v>1413</v>
      </c>
    </row>
    <row r="30" s="168" customFormat="1" ht="36" customHeight="1" spans="1:4">
      <c r="A30" s="257" t="s">
        <v>1439</v>
      </c>
      <c r="B30" s="259"/>
      <c r="C30" s="258"/>
      <c r="D30" s="233" t="s">
        <v>1413</v>
      </c>
    </row>
    <row r="31" s="168" customFormat="1" ht="36" customHeight="1" spans="1:4">
      <c r="A31" s="257" t="s">
        <v>1440</v>
      </c>
      <c r="B31" s="259">
        <v>1390</v>
      </c>
      <c r="C31" s="258">
        <v>0</v>
      </c>
      <c r="D31" s="233">
        <v>-100</v>
      </c>
    </row>
    <row r="32" s="168" customFormat="1" ht="36" customHeight="1" spans="1:4">
      <c r="A32" s="261" t="s">
        <v>151</v>
      </c>
      <c r="B32" s="262">
        <v>269738</v>
      </c>
      <c r="C32" s="262">
        <v>308960</v>
      </c>
      <c r="D32" s="235">
        <v>14.5407766054468</v>
      </c>
    </row>
    <row r="33" s="168" customFormat="1" ht="36" customHeight="1" spans="1:4">
      <c r="A33" s="263" t="s">
        <v>152</v>
      </c>
      <c r="B33" s="262">
        <v>82364</v>
      </c>
      <c r="C33" s="262">
        <v>16792</v>
      </c>
      <c r="D33" s="235">
        <v>-79.6124520421543</v>
      </c>
    </row>
    <row r="34" s="168" customFormat="1" ht="36" customHeight="1" spans="1:4">
      <c r="A34" s="257" t="s">
        <v>1441</v>
      </c>
      <c r="B34" s="258">
        <v>4248</v>
      </c>
      <c r="C34" s="258"/>
      <c r="D34" s="233">
        <v>-100</v>
      </c>
    </row>
    <row r="35" s="168" customFormat="1" ht="36" customHeight="1" spans="1:4">
      <c r="A35" s="257" t="s">
        <v>1442</v>
      </c>
      <c r="B35" s="258">
        <v>11016</v>
      </c>
      <c r="C35" s="258">
        <v>3292</v>
      </c>
      <c r="D35" s="233">
        <v>-70.1161946259985</v>
      </c>
    </row>
    <row r="36" s="168" customFormat="1" ht="36" customHeight="1" spans="1:4">
      <c r="A36" s="257" t="s">
        <v>1443</v>
      </c>
      <c r="B36" s="258"/>
      <c r="C36" s="258"/>
      <c r="D36" s="233" t="s">
        <v>1413</v>
      </c>
    </row>
    <row r="37" s="168" customFormat="1" ht="36" customHeight="1" spans="1:4">
      <c r="A37" s="257" t="s">
        <v>1444</v>
      </c>
      <c r="B37" s="264">
        <v>46000</v>
      </c>
      <c r="C37" s="265"/>
      <c r="D37" s="233">
        <v>-100</v>
      </c>
    </row>
    <row r="38" s="168" customFormat="1" ht="36" customHeight="1" spans="1:4">
      <c r="A38" s="257" t="s">
        <v>1445</v>
      </c>
      <c r="B38" s="259">
        <v>21100</v>
      </c>
      <c r="C38" s="258">
        <v>13500</v>
      </c>
      <c r="D38" s="233">
        <v>-36.0189573459716</v>
      </c>
    </row>
    <row r="39" s="168" customFormat="1" ht="36" customHeight="1" spans="1:4">
      <c r="A39" s="266" t="s">
        <v>164</v>
      </c>
      <c r="B39" s="267">
        <v>352102</v>
      </c>
      <c r="C39" s="268">
        <v>325752</v>
      </c>
      <c r="D39" s="269">
        <v>-7.48362690356772</v>
      </c>
    </row>
    <row r="40" s="168" customFormat="1" ht="36" customHeight="1" spans="1:4">
      <c r="A40" s="270" t="s">
        <v>1445</v>
      </c>
      <c r="B40" s="204">
        <v>215280</v>
      </c>
      <c r="C40" s="271">
        <v>17440</v>
      </c>
      <c r="D40" s="272">
        <f>IFERROR((C40/B40-1)*100,"")</f>
        <v>-91.8989223337049</v>
      </c>
    </row>
    <row r="41" s="168" customFormat="1" ht="36" customHeight="1" spans="1:4">
      <c r="A41" s="273" t="s">
        <v>164</v>
      </c>
      <c r="B41" s="274">
        <f>B32+B33</f>
        <v>352102</v>
      </c>
      <c r="C41" s="274">
        <f>C32+C33</f>
        <v>325752</v>
      </c>
      <c r="D41" s="196">
        <f>IFERROR((C41/B41-1)*100,"")</f>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8" stopIfTrue="1">
      <formula>"len($A:$A)=3"</formula>
    </cfRule>
  </conditionalFormatting>
  <conditionalFormatting sqref="A28:A32 A5:A21">
    <cfRule type="expression" dxfId="2" priority="10"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2"/>
  <sheetViews>
    <sheetView showZeros="0" view="pageBreakPreview" zoomScaleNormal="115" workbookViewId="0">
      <pane ySplit="3" topLeftCell="A73" activePane="bottomLeft" state="frozen"/>
      <selection/>
      <selection pane="bottomLeft" activeCell="C80" sqref="C80"/>
    </sheetView>
  </sheetViews>
  <sheetFormatPr defaultColWidth="9" defaultRowHeight="14.25" outlineLevelCol="3"/>
  <cols>
    <col min="1" max="1" width="50.75" style="220" customWidth="1"/>
    <col min="2" max="3" width="21.6333333333333" style="220" customWidth="1"/>
    <col min="4" max="4" width="23.1333333333333" style="225" customWidth="1"/>
    <col min="5" max="16384" width="9" style="220"/>
  </cols>
  <sheetData>
    <row r="1" s="220" customFormat="1" ht="45" customHeight="1" spans="1:4">
      <c r="A1" s="226" t="s">
        <v>1447</v>
      </c>
      <c r="B1" s="226"/>
      <c r="C1" s="226"/>
      <c r="D1" s="226"/>
    </row>
    <row r="2" s="221" customFormat="1" ht="20.1" customHeight="1" spans="1:4">
      <c r="A2" s="224"/>
      <c r="B2" s="224"/>
      <c r="C2" s="224"/>
      <c r="D2" s="227" t="s">
        <v>84</v>
      </c>
    </row>
    <row r="3" s="222" customFormat="1" ht="45" customHeight="1" spans="1:4">
      <c r="A3" s="228" t="s">
        <v>44</v>
      </c>
      <c r="B3" s="229" t="s">
        <v>45</v>
      </c>
      <c r="C3" s="229" t="s">
        <v>46</v>
      </c>
      <c r="D3" s="229" t="s">
        <v>47</v>
      </c>
    </row>
    <row r="4" s="223" customFormat="1" ht="36" customHeight="1" spans="1:4">
      <c r="A4" s="230" t="s">
        <v>1341</v>
      </c>
      <c r="B4" s="231">
        <v>64</v>
      </c>
      <c r="C4" s="232">
        <v>0</v>
      </c>
      <c r="D4" s="233">
        <f t="shared" ref="D4:D6" si="0">IFERROR((C4/B4-1)*100,"")</f>
        <v>-100</v>
      </c>
    </row>
    <row r="5" s="224" customFormat="1" ht="36" customHeight="1" spans="1:4">
      <c r="A5" s="230" t="s">
        <v>1342</v>
      </c>
      <c r="B5" s="234">
        <v>64</v>
      </c>
      <c r="C5" s="234">
        <v>0</v>
      </c>
      <c r="D5" s="235">
        <f t="shared" si="0"/>
        <v>-100</v>
      </c>
    </row>
    <row r="6" s="224" customFormat="1" ht="36" customHeight="1" spans="1:4">
      <c r="A6" s="230" t="s">
        <v>1343</v>
      </c>
      <c r="B6" s="231">
        <v>64</v>
      </c>
      <c r="C6" s="231">
        <v>0</v>
      </c>
      <c r="D6" s="233">
        <f t="shared" si="0"/>
        <v>-100</v>
      </c>
    </row>
    <row r="7" s="224" customFormat="1" ht="36" customHeight="1" spans="1:4">
      <c r="A7" s="230" t="s">
        <v>1344</v>
      </c>
      <c r="B7" s="231">
        <v>827</v>
      </c>
      <c r="C7" s="231">
        <v>0</v>
      </c>
      <c r="D7" s="233"/>
    </row>
    <row r="8" s="224" customFormat="1" ht="36" customHeight="1" spans="1:4">
      <c r="A8" s="230" t="s">
        <v>1345</v>
      </c>
      <c r="B8" s="231">
        <v>827</v>
      </c>
      <c r="C8" s="231">
        <v>0</v>
      </c>
      <c r="D8" s="233"/>
    </row>
    <row r="9" s="224" customFormat="1" ht="36" customHeight="1" spans="1:4">
      <c r="A9" s="230" t="s">
        <v>1346</v>
      </c>
      <c r="B9" s="231">
        <v>441</v>
      </c>
      <c r="C9" s="231">
        <v>0</v>
      </c>
      <c r="D9" s="233"/>
    </row>
    <row r="10" s="224" customFormat="1" ht="36" customHeight="1" spans="1:4">
      <c r="A10" s="230" t="s">
        <v>1347</v>
      </c>
      <c r="B10" s="231">
        <v>386</v>
      </c>
      <c r="C10" s="231">
        <v>0</v>
      </c>
      <c r="D10" s="233"/>
    </row>
    <row r="11" s="224" customFormat="1" ht="36" customHeight="1" spans="1:4">
      <c r="A11" s="230" t="s">
        <v>1348</v>
      </c>
      <c r="B11" s="231">
        <v>0</v>
      </c>
      <c r="C11" s="231">
        <v>0</v>
      </c>
      <c r="D11" s="233"/>
    </row>
    <row r="12" s="224" customFormat="1" ht="36" customHeight="1" spans="1:4">
      <c r="A12" s="230" t="s">
        <v>1349</v>
      </c>
      <c r="B12" s="231">
        <v>0</v>
      </c>
      <c r="C12" s="231">
        <v>0</v>
      </c>
      <c r="D12" s="233"/>
    </row>
    <row r="13" s="224" customFormat="1" ht="36" customHeight="1" spans="1:4">
      <c r="A13" s="230" t="s">
        <v>1350</v>
      </c>
      <c r="B13" s="231">
        <v>0</v>
      </c>
      <c r="C13" s="231">
        <v>0</v>
      </c>
      <c r="D13" s="233"/>
    </row>
    <row r="14" s="224" customFormat="1" ht="36" customHeight="1" spans="1:4">
      <c r="A14" s="230" t="s">
        <v>1351</v>
      </c>
      <c r="B14" s="231">
        <v>235255</v>
      </c>
      <c r="C14" s="231">
        <v>272115</v>
      </c>
      <c r="D14" s="233"/>
    </row>
    <row r="15" s="224" customFormat="1" ht="36" customHeight="1" spans="1:4">
      <c r="A15" s="230" t="s">
        <v>1352</v>
      </c>
      <c r="B15" s="231">
        <v>229963</v>
      </c>
      <c r="C15" s="231">
        <v>265599</v>
      </c>
      <c r="D15" s="233"/>
    </row>
    <row r="16" s="224" customFormat="1" ht="38.25" customHeight="1" spans="1:4">
      <c r="A16" s="230" t="s">
        <v>1353</v>
      </c>
      <c r="B16" s="231">
        <v>69218</v>
      </c>
      <c r="C16" s="231">
        <v>71633</v>
      </c>
      <c r="D16" s="233"/>
    </row>
    <row r="17" s="224" customFormat="1" ht="36" customHeight="1" spans="1:4">
      <c r="A17" s="230" t="s">
        <v>1354</v>
      </c>
      <c r="B17" s="231">
        <v>32177</v>
      </c>
      <c r="C17" s="231">
        <v>40000</v>
      </c>
      <c r="D17" s="233"/>
    </row>
    <row r="18" s="224" customFormat="1" ht="36" customHeight="1" spans="1:4">
      <c r="A18" s="230" t="s">
        <v>1355</v>
      </c>
      <c r="B18" s="231">
        <v>108801</v>
      </c>
      <c r="C18" s="231">
        <v>151115</v>
      </c>
      <c r="D18" s="233"/>
    </row>
    <row r="19" s="224" customFormat="1" ht="36" customHeight="1" spans="1:4">
      <c r="A19" s="230" t="s">
        <v>1356</v>
      </c>
      <c r="B19" s="231">
        <v>13449</v>
      </c>
      <c r="C19" s="231">
        <v>0</v>
      </c>
      <c r="D19" s="233"/>
    </row>
    <row r="20" s="223" customFormat="1" ht="36" customHeight="1" spans="1:4">
      <c r="A20" s="230" t="s">
        <v>1357</v>
      </c>
      <c r="B20" s="231">
        <v>872</v>
      </c>
      <c r="C20" s="231">
        <v>1691</v>
      </c>
      <c r="D20" s="233"/>
    </row>
    <row r="21" s="224" customFormat="1" ht="36" customHeight="1" spans="1:4">
      <c r="A21" s="230" t="s">
        <v>1358</v>
      </c>
      <c r="B21" s="231">
        <v>600</v>
      </c>
      <c r="C21" s="231">
        <v>599</v>
      </c>
      <c r="D21" s="233"/>
    </row>
    <row r="22" s="224" customFormat="1" ht="36" customHeight="1" spans="1:4">
      <c r="A22" s="230" t="s">
        <v>1359</v>
      </c>
      <c r="B22" s="231">
        <v>158</v>
      </c>
      <c r="C22" s="231">
        <v>0</v>
      </c>
      <c r="D22" s="233"/>
    </row>
    <row r="23" s="224" customFormat="1" ht="36" customHeight="1" spans="1:4">
      <c r="A23" s="230" t="s">
        <v>1360</v>
      </c>
      <c r="B23" s="231">
        <v>1060</v>
      </c>
      <c r="C23" s="231">
        <v>21</v>
      </c>
      <c r="D23" s="233"/>
    </row>
    <row r="24" s="224" customFormat="1" ht="36" customHeight="1" spans="1:4">
      <c r="A24" s="230" t="s">
        <v>1361</v>
      </c>
      <c r="B24" s="231">
        <v>10</v>
      </c>
      <c r="C24" s="231">
        <v>0</v>
      </c>
      <c r="D24" s="233"/>
    </row>
    <row r="25" s="224" customFormat="1" ht="36" customHeight="1" spans="1:4">
      <c r="A25" s="230" t="s">
        <v>1362</v>
      </c>
      <c r="B25" s="231">
        <v>917</v>
      </c>
      <c r="C25" s="231">
        <v>0</v>
      </c>
      <c r="D25" s="233"/>
    </row>
    <row r="26" s="224" customFormat="1" ht="36" customHeight="1" spans="1:4">
      <c r="A26" s="230" t="s">
        <v>1363</v>
      </c>
      <c r="B26" s="231">
        <v>2701</v>
      </c>
      <c r="C26" s="231">
        <v>540</v>
      </c>
      <c r="D26" s="233"/>
    </row>
    <row r="27" s="224" customFormat="1" ht="36" customHeight="1" spans="1:4">
      <c r="A27" s="230" t="s">
        <v>1364</v>
      </c>
      <c r="B27" s="231">
        <v>2492</v>
      </c>
      <c r="C27" s="231">
        <v>2256</v>
      </c>
      <c r="D27" s="233"/>
    </row>
    <row r="28" s="224" customFormat="1" ht="36" customHeight="1" spans="1:4">
      <c r="A28" s="230" t="s">
        <v>1365</v>
      </c>
      <c r="B28" s="231">
        <v>205</v>
      </c>
      <c r="C28" s="231">
        <v>876</v>
      </c>
      <c r="D28" s="233"/>
    </row>
    <row r="29" s="224" customFormat="1" ht="36" customHeight="1" spans="1:4">
      <c r="A29" s="230" t="s">
        <v>1366</v>
      </c>
      <c r="B29" s="231">
        <v>2287</v>
      </c>
      <c r="C29" s="231">
        <v>1380</v>
      </c>
      <c r="D29" s="233"/>
    </row>
    <row r="30" s="224" customFormat="1" ht="36" customHeight="1" spans="1:4">
      <c r="A30" s="230" t="s">
        <v>1367</v>
      </c>
      <c r="B30" s="231">
        <v>2800</v>
      </c>
      <c r="C30" s="231">
        <v>4260</v>
      </c>
      <c r="D30" s="233"/>
    </row>
    <row r="31" s="224" customFormat="1" ht="36" customHeight="1" spans="1:4">
      <c r="A31" s="230" t="s">
        <v>1368</v>
      </c>
      <c r="B31" s="231">
        <v>2500</v>
      </c>
      <c r="C31" s="231">
        <v>4260</v>
      </c>
      <c r="D31" s="233"/>
    </row>
    <row r="32" s="223" customFormat="1" ht="36" customHeight="1" spans="1:4">
      <c r="A32" s="230" t="s">
        <v>1369</v>
      </c>
      <c r="B32" s="231">
        <v>300</v>
      </c>
      <c r="C32" s="231">
        <v>0</v>
      </c>
      <c r="D32" s="233"/>
    </row>
    <row r="33" s="224" customFormat="1" ht="36" customHeight="1" spans="1:4">
      <c r="A33" s="230" t="s">
        <v>1370</v>
      </c>
      <c r="B33" s="231">
        <v>784</v>
      </c>
      <c r="C33" s="231">
        <v>2039</v>
      </c>
      <c r="D33" s="233"/>
    </row>
    <row r="34" s="224" customFormat="1" ht="36" customHeight="1" spans="1:4">
      <c r="A34" s="230" t="s">
        <v>1371</v>
      </c>
      <c r="B34" s="231">
        <v>784</v>
      </c>
      <c r="C34" s="231">
        <v>1864</v>
      </c>
      <c r="D34" s="233"/>
    </row>
    <row r="35" s="224" customFormat="1" ht="36" customHeight="1" spans="1:4">
      <c r="A35" s="230" t="s">
        <v>1347</v>
      </c>
      <c r="B35" s="231">
        <v>279</v>
      </c>
      <c r="C35" s="231">
        <v>764</v>
      </c>
      <c r="D35" s="233"/>
    </row>
    <row r="36" s="224" customFormat="1" ht="36" customHeight="1" spans="1:4">
      <c r="A36" s="230" t="s">
        <v>1372</v>
      </c>
      <c r="B36" s="231">
        <v>0</v>
      </c>
      <c r="C36" s="231">
        <v>0</v>
      </c>
      <c r="D36" s="233"/>
    </row>
    <row r="37" s="224" customFormat="1" ht="36" customHeight="1" spans="1:4">
      <c r="A37" s="230" t="s">
        <v>1373</v>
      </c>
      <c r="B37" s="231">
        <v>0</v>
      </c>
      <c r="C37" s="231">
        <v>0</v>
      </c>
      <c r="D37" s="233"/>
    </row>
    <row r="38" s="224" customFormat="1" ht="36" customHeight="1" spans="1:4">
      <c r="A38" s="230" t="s">
        <v>1374</v>
      </c>
      <c r="B38" s="231">
        <v>505</v>
      </c>
      <c r="C38" s="231">
        <v>1100</v>
      </c>
      <c r="D38" s="233"/>
    </row>
    <row r="39" s="224" customFormat="1" ht="36" customHeight="1" spans="1:4">
      <c r="A39" s="230" t="s">
        <v>1345</v>
      </c>
      <c r="B39" s="231">
        <v>0</v>
      </c>
      <c r="C39" s="231">
        <v>175</v>
      </c>
      <c r="D39" s="233"/>
    </row>
    <row r="40" s="224" customFormat="1" ht="36" customHeight="1" spans="1:4">
      <c r="A40" s="230" t="s">
        <v>1346</v>
      </c>
      <c r="B40" s="231">
        <v>0</v>
      </c>
      <c r="C40" s="231">
        <v>61</v>
      </c>
      <c r="D40" s="233"/>
    </row>
    <row r="41" s="224" customFormat="1" ht="36" customHeight="1" spans="1:4">
      <c r="A41" s="230" t="s">
        <v>1347</v>
      </c>
      <c r="B41" s="231">
        <v>0</v>
      </c>
      <c r="C41" s="231">
        <v>114</v>
      </c>
      <c r="D41" s="233"/>
    </row>
    <row r="42" s="224" customFormat="1" ht="36" customHeight="1" spans="1:4">
      <c r="A42" s="230" t="s">
        <v>1375</v>
      </c>
      <c r="B42" s="231">
        <v>0</v>
      </c>
      <c r="C42" s="231">
        <v>0</v>
      </c>
      <c r="D42" s="233"/>
    </row>
    <row r="43" s="223" customFormat="1" ht="36" customHeight="1" spans="1:4">
      <c r="A43" s="230" t="s">
        <v>1376</v>
      </c>
      <c r="B43" s="231">
        <v>0</v>
      </c>
      <c r="C43" s="231">
        <v>0</v>
      </c>
      <c r="D43" s="233"/>
    </row>
    <row r="44" s="224" customFormat="1" ht="36" customHeight="1" spans="1:4">
      <c r="A44" s="230" t="s">
        <v>1377</v>
      </c>
      <c r="B44" s="231">
        <v>0</v>
      </c>
      <c r="C44" s="231">
        <v>0</v>
      </c>
      <c r="D44" s="233"/>
    </row>
    <row r="45" s="224" customFormat="1" ht="36" customHeight="1" spans="1:4">
      <c r="A45" s="230" t="s">
        <v>1378</v>
      </c>
      <c r="B45" s="231">
        <v>0</v>
      </c>
      <c r="C45" s="231">
        <v>0</v>
      </c>
      <c r="D45" s="233"/>
    </row>
    <row r="46" s="224" customFormat="1" ht="36" customHeight="1" spans="1:4">
      <c r="A46" s="230" t="s">
        <v>1379</v>
      </c>
      <c r="B46" s="231">
        <v>0</v>
      </c>
      <c r="C46" s="231">
        <v>0</v>
      </c>
      <c r="D46" s="233"/>
    </row>
    <row r="47" s="224" customFormat="1" ht="36" customHeight="1" spans="1:4">
      <c r="A47" s="230" t="s">
        <v>1380</v>
      </c>
      <c r="B47" s="231">
        <v>0</v>
      </c>
      <c r="C47" s="231">
        <v>0</v>
      </c>
      <c r="D47" s="233"/>
    </row>
    <row r="48" s="224" customFormat="1" ht="36" customHeight="1" spans="1:4">
      <c r="A48" s="230" t="s">
        <v>1381</v>
      </c>
      <c r="B48" s="231">
        <v>0</v>
      </c>
      <c r="C48" s="231">
        <v>0</v>
      </c>
      <c r="D48" s="233"/>
    </row>
    <row r="49" s="224" customFormat="1" ht="36" customHeight="1" spans="1:4">
      <c r="A49" s="230" t="s">
        <v>1382</v>
      </c>
      <c r="B49" s="231">
        <v>0</v>
      </c>
      <c r="C49" s="231">
        <v>0</v>
      </c>
      <c r="D49" s="233"/>
    </row>
    <row r="50" s="224" customFormat="1" ht="36" customHeight="1" spans="1:4">
      <c r="A50" s="230" t="s">
        <v>1383</v>
      </c>
      <c r="B50" s="231">
        <v>47229</v>
      </c>
      <c r="C50" s="231">
        <v>197</v>
      </c>
      <c r="D50" s="233"/>
    </row>
    <row r="51" s="224" customFormat="1" ht="36" customHeight="1" spans="1:4">
      <c r="A51" s="230" t="s">
        <v>1384</v>
      </c>
      <c r="B51" s="231">
        <v>46000</v>
      </c>
      <c r="C51" s="231">
        <v>0</v>
      </c>
      <c r="D51" s="233"/>
    </row>
    <row r="52" s="224" customFormat="1" ht="36" customHeight="1" spans="1:4">
      <c r="A52" s="230" t="s">
        <v>1385</v>
      </c>
      <c r="B52" s="231">
        <v>0</v>
      </c>
      <c r="C52" s="231">
        <v>0</v>
      </c>
      <c r="D52" s="233"/>
    </row>
    <row r="53" s="224" customFormat="1" ht="36" customHeight="1" spans="1:4">
      <c r="A53" s="230" t="s">
        <v>1386</v>
      </c>
      <c r="B53" s="231">
        <v>46000</v>
      </c>
      <c r="C53" s="231">
        <v>0</v>
      </c>
      <c r="D53" s="233"/>
    </row>
    <row r="54" s="224" customFormat="1" ht="36" customHeight="1" spans="1:4">
      <c r="A54" s="230" t="s">
        <v>1387</v>
      </c>
      <c r="B54" s="231">
        <v>1229</v>
      </c>
      <c r="C54" s="231">
        <v>197</v>
      </c>
      <c r="D54" s="233"/>
    </row>
    <row r="55" s="224" customFormat="1" ht="36" customHeight="1" spans="1:4">
      <c r="A55" s="230" t="s">
        <v>1388</v>
      </c>
      <c r="B55" s="231">
        <v>0</v>
      </c>
      <c r="C55" s="231">
        <v>0</v>
      </c>
      <c r="D55" s="233"/>
    </row>
    <row r="56" s="224" customFormat="1" ht="36" customHeight="1" spans="1:4">
      <c r="A56" s="230" t="s">
        <v>1389</v>
      </c>
      <c r="B56" s="231">
        <v>766</v>
      </c>
      <c r="C56" s="231">
        <v>112</v>
      </c>
      <c r="D56" s="233"/>
    </row>
    <row r="57" s="224" customFormat="1" ht="36" customHeight="1" spans="1:4">
      <c r="A57" s="230" t="s">
        <v>1390</v>
      </c>
      <c r="B57" s="231">
        <v>361</v>
      </c>
      <c r="C57" s="231">
        <v>85</v>
      </c>
      <c r="D57" s="233"/>
    </row>
    <row r="58" s="224" customFormat="1" ht="36" customHeight="1" spans="1:4">
      <c r="A58" s="230" t="s">
        <v>1391</v>
      </c>
      <c r="B58" s="231">
        <v>8</v>
      </c>
      <c r="C58" s="231">
        <v>0</v>
      </c>
      <c r="D58" s="233"/>
    </row>
    <row r="59" s="224" customFormat="1" ht="36" customHeight="1" spans="1:4">
      <c r="A59" s="230" t="s">
        <v>1392</v>
      </c>
      <c r="B59" s="231">
        <v>0</v>
      </c>
      <c r="C59" s="231">
        <v>0</v>
      </c>
      <c r="D59" s="233"/>
    </row>
    <row r="60" s="224" customFormat="1" ht="36" customHeight="1" spans="1:4">
      <c r="A60" s="230" t="s">
        <v>1393</v>
      </c>
      <c r="B60" s="231">
        <v>91</v>
      </c>
      <c r="C60" s="231">
        <v>0</v>
      </c>
      <c r="D60" s="233"/>
    </row>
    <row r="61" s="224" customFormat="1" ht="36" customHeight="1" spans="1:4">
      <c r="A61" s="230" t="s">
        <v>1394</v>
      </c>
      <c r="B61" s="232">
        <v>3</v>
      </c>
      <c r="C61" s="232">
        <v>0</v>
      </c>
      <c r="D61" s="233">
        <f t="shared" ref="D61:D65" si="1">IFERROR((C61/B61-1)*100,"")</f>
        <v>-100</v>
      </c>
    </row>
    <row r="62" s="224" customFormat="1" ht="36" customHeight="1" spans="1:4">
      <c r="A62" s="230" t="s">
        <v>1395</v>
      </c>
      <c r="B62" s="236">
        <v>18553</v>
      </c>
      <c r="C62" s="236">
        <v>19048</v>
      </c>
      <c r="D62" s="235">
        <f t="shared" si="1"/>
        <v>2.66803212418476</v>
      </c>
    </row>
    <row r="63" s="224" customFormat="1" ht="36" customHeight="1" spans="1:4">
      <c r="A63" s="230" t="s">
        <v>1396</v>
      </c>
      <c r="B63" s="237">
        <v>0</v>
      </c>
      <c r="C63" s="237">
        <v>0</v>
      </c>
      <c r="D63" s="235" t="str">
        <f t="shared" si="1"/>
        <v/>
      </c>
    </row>
    <row r="64" s="224" customFormat="1" ht="36" customHeight="1" spans="1:4">
      <c r="A64" s="230" t="s">
        <v>1397</v>
      </c>
      <c r="B64" s="237">
        <v>0</v>
      </c>
      <c r="C64" s="237">
        <v>0</v>
      </c>
      <c r="D64" s="235" t="str">
        <f t="shared" si="1"/>
        <v/>
      </c>
    </row>
    <row r="65" s="224" customFormat="1" ht="36" customHeight="1" spans="1:4">
      <c r="A65" s="230" t="s">
        <v>1398</v>
      </c>
      <c r="B65" s="231">
        <v>17163</v>
      </c>
      <c r="C65" s="231">
        <v>19048</v>
      </c>
      <c r="D65" s="233">
        <f t="shared" si="1"/>
        <v>10.9829283924722</v>
      </c>
    </row>
    <row r="66" s="224" customFormat="1" ht="36" customHeight="1" spans="1:4">
      <c r="A66" s="230" t="s">
        <v>1399</v>
      </c>
      <c r="B66" s="231">
        <v>123</v>
      </c>
      <c r="C66" s="231">
        <v>0</v>
      </c>
      <c r="D66" s="230"/>
    </row>
    <row r="67" s="224" customFormat="1" ht="36" customHeight="1" spans="1:4">
      <c r="A67" s="230" t="s">
        <v>1400</v>
      </c>
      <c r="B67" s="231">
        <v>1267</v>
      </c>
      <c r="C67" s="231">
        <v>0</v>
      </c>
      <c r="D67" s="230"/>
    </row>
    <row r="68" s="224" customFormat="1" ht="36" customHeight="1" spans="1:4">
      <c r="A68" s="230" t="s">
        <v>1401</v>
      </c>
      <c r="B68" s="231">
        <v>0</v>
      </c>
      <c r="C68" s="231">
        <v>0</v>
      </c>
      <c r="D68" s="230"/>
    </row>
    <row r="69" s="224" customFormat="1" ht="36" customHeight="1" spans="1:4">
      <c r="A69" s="230" t="s">
        <v>1402</v>
      </c>
      <c r="B69" s="231">
        <v>70</v>
      </c>
      <c r="C69" s="231">
        <v>15</v>
      </c>
      <c r="D69" s="230"/>
    </row>
    <row r="70" s="224" customFormat="1" ht="36" customHeight="1" spans="1:4">
      <c r="A70" s="230" t="s">
        <v>1403</v>
      </c>
      <c r="B70" s="231">
        <v>0</v>
      </c>
      <c r="C70" s="231">
        <v>0</v>
      </c>
      <c r="D70" s="230"/>
    </row>
    <row r="71" s="224" customFormat="1" ht="36" customHeight="1" spans="1:4">
      <c r="A71" s="230" t="s">
        <v>1404</v>
      </c>
      <c r="B71" s="231">
        <v>0</v>
      </c>
      <c r="C71" s="231">
        <v>0</v>
      </c>
      <c r="D71" s="230"/>
    </row>
    <row r="72" s="224" customFormat="1" ht="36" customHeight="1" spans="1:4">
      <c r="A72" s="230" t="s">
        <v>1405</v>
      </c>
      <c r="B72" s="231">
        <v>70</v>
      </c>
      <c r="C72" s="231">
        <v>15</v>
      </c>
      <c r="D72" s="230"/>
    </row>
    <row r="73" s="224" customFormat="1" ht="36" customHeight="1" spans="1:4">
      <c r="A73" s="230" t="s">
        <v>1406</v>
      </c>
      <c r="B73" s="238">
        <v>0</v>
      </c>
      <c r="C73" s="238">
        <v>0</v>
      </c>
      <c r="D73" s="230"/>
    </row>
    <row r="74" s="224" customFormat="1" ht="36" customHeight="1" spans="1:4">
      <c r="A74" s="239" t="s">
        <v>1407</v>
      </c>
      <c r="B74" s="240">
        <f>B4+B7+B11+B14+B33+B42+B46+B50+B62+B69+B73</f>
        <v>302782</v>
      </c>
      <c r="C74" s="240">
        <f>C4+C7+C11+C14+C33+C42+C46+C50+C62+C69+C73</f>
        <v>293414</v>
      </c>
      <c r="D74" s="196">
        <f t="shared" ref="D74:D80" si="2">IFERROR((C74/B74-1)*100,"")</f>
        <v>-3.09397520328157</v>
      </c>
    </row>
    <row r="75" s="224" customFormat="1" ht="36" customHeight="1" spans="1:4">
      <c r="A75" s="241" t="s">
        <v>1408</v>
      </c>
      <c r="B75" s="242">
        <v>21800</v>
      </c>
      <c r="C75" s="242">
        <v>15000</v>
      </c>
      <c r="D75" s="196">
        <f t="shared" si="2"/>
        <v>-31.1926605504587</v>
      </c>
    </row>
    <row r="76" s="224" customFormat="1" ht="36" customHeight="1" spans="1:4">
      <c r="A76" s="243" t="s">
        <v>116</v>
      </c>
      <c r="B76" s="242">
        <f>B77+B78+B79</f>
        <v>27520</v>
      </c>
      <c r="C76" s="242">
        <f>C77+C78+C79</f>
        <v>17338</v>
      </c>
      <c r="D76" s="196">
        <f t="shared" si="2"/>
        <v>-36.9985465116279</v>
      </c>
    </row>
    <row r="77" s="224" customFormat="1" ht="36" customHeight="1" spans="1:4">
      <c r="A77" s="244" t="s">
        <v>1409</v>
      </c>
      <c r="B77" s="245">
        <v>15068</v>
      </c>
      <c r="C77" s="245">
        <v>17338</v>
      </c>
      <c r="D77" s="193">
        <f t="shared" si="2"/>
        <v>15.0650384921688</v>
      </c>
    </row>
    <row r="78" s="224" customFormat="1" ht="36" customHeight="1" spans="1:4">
      <c r="A78" s="244" t="s">
        <v>1410</v>
      </c>
      <c r="B78" s="245">
        <v>9160</v>
      </c>
      <c r="C78" s="245"/>
      <c r="D78" s="193">
        <f t="shared" si="2"/>
        <v>-100</v>
      </c>
    </row>
    <row r="79" s="224" customFormat="1" ht="36" customHeight="1" spans="1:4">
      <c r="A79" s="244" t="s">
        <v>1411</v>
      </c>
      <c r="B79" s="245">
        <v>3292</v>
      </c>
      <c r="C79" s="245">
        <v>0</v>
      </c>
      <c r="D79" s="193">
        <f t="shared" si="2"/>
        <v>-100</v>
      </c>
    </row>
    <row r="80" s="224" customFormat="1" ht="36" customHeight="1" spans="1:4">
      <c r="A80" s="246" t="s">
        <v>1237</v>
      </c>
      <c r="B80" s="247">
        <f>B74+B75+B76</f>
        <v>352102</v>
      </c>
      <c r="C80" s="242">
        <f>C74+C75+C76</f>
        <v>325752</v>
      </c>
      <c r="D80" s="196">
        <f t="shared" si="2"/>
        <v>-7.48362690356772</v>
      </c>
    </row>
    <row r="81" s="224" customFormat="1" ht="36" customHeight="1" spans="1:4">
      <c r="A81" s="220"/>
      <c r="B81" s="220"/>
      <c r="C81" s="220"/>
      <c r="D81" s="225"/>
    </row>
    <row r="82" s="223" customFormat="1" ht="36" customHeight="1" spans="1:4">
      <c r="A82" s="220"/>
      <c r="B82" s="220"/>
      <c r="C82" s="220"/>
      <c r="D82" s="225"/>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showZeros="0" view="pageBreakPreview" zoomScaleNormal="100" workbookViewId="0">
      <selection activeCell="B3" sqref="B3"/>
    </sheetView>
  </sheetViews>
  <sheetFormatPr defaultColWidth="9" defaultRowHeight="13.5" outlineLevelCol="1"/>
  <cols>
    <col min="1" max="1" width="72.8833333333333" style="186" customWidth="1"/>
    <col min="2" max="2" width="41.3333333333333" customWidth="1"/>
  </cols>
  <sheetData>
    <row r="1" s="211" customFormat="1" ht="45" customHeight="1" spans="1:2">
      <c r="A1" s="212" t="s">
        <v>1448</v>
      </c>
      <c r="B1" s="212"/>
    </row>
    <row r="2" ht="51" customHeight="1" spans="1:2">
      <c r="A2" s="213" t="s">
        <v>1449</v>
      </c>
      <c r="B2" s="214"/>
    </row>
    <row r="3" ht="45" customHeight="1" spans="1:2">
      <c r="A3" s="180" t="s">
        <v>1271</v>
      </c>
      <c r="B3" s="190" t="s">
        <v>87</v>
      </c>
    </row>
    <row r="4" ht="36" customHeight="1" spans="1:2">
      <c r="A4" s="215" t="s">
        <v>1341</v>
      </c>
      <c r="B4" s="216"/>
    </row>
    <row r="5" ht="36" customHeight="1" spans="1:2">
      <c r="A5" s="215" t="s">
        <v>1344</v>
      </c>
      <c r="B5" s="216"/>
    </row>
    <row r="6" ht="36" customHeight="1" spans="1:2">
      <c r="A6" s="215" t="s">
        <v>1348</v>
      </c>
      <c r="B6" s="216"/>
    </row>
    <row r="7" ht="36" customHeight="1" spans="1:2">
      <c r="A7" s="217" t="s">
        <v>1351</v>
      </c>
      <c r="B7" s="216"/>
    </row>
    <row r="8" ht="36" customHeight="1" spans="1:2">
      <c r="A8" s="215" t="s">
        <v>1370</v>
      </c>
      <c r="B8" s="216"/>
    </row>
    <row r="9" ht="36" customHeight="1" spans="1:2">
      <c r="A9" s="215" t="s">
        <v>1375</v>
      </c>
      <c r="B9" s="216"/>
    </row>
    <row r="10" ht="36" customHeight="1" spans="1:2">
      <c r="A10" s="217" t="s">
        <v>1379</v>
      </c>
      <c r="B10" s="216"/>
    </row>
    <row r="11" ht="36" customHeight="1" spans="1:2">
      <c r="A11" s="215" t="s">
        <v>1383</v>
      </c>
      <c r="B11" s="216"/>
    </row>
    <row r="12" ht="36" customHeight="1" spans="1:2">
      <c r="A12" s="217" t="s">
        <v>1395</v>
      </c>
      <c r="B12" s="216"/>
    </row>
    <row r="13" ht="36" customHeight="1" spans="1:2">
      <c r="A13" s="217" t="s">
        <v>1402</v>
      </c>
      <c r="B13" s="216"/>
    </row>
    <row r="14" ht="36" customHeight="1" spans="1:2">
      <c r="A14" s="217" t="s">
        <v>1406</v>
      </c>
      <c r="B14" s="216"/>
    </row>
    <row r="15" ht="36" customHeight="1" spans="1:2">
      <c r="A15" s="218" t="s">
        <v>114</v>
      </c>
      <c r="B15" s="219"/>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2:D41"/>
  <sheetViews>
    <sheetView showZeros="0" zoomScale="90" zoomScaleNormal="90" zoomScaleSheetLayoutView="90" workbookViewId="0">
      <pane ySplit="4" topLeftCell="A5" activePane="bottomLeft" state="frozen"/>
      <selection/>
      <selection pane="bottomLeft" activeCell="A10" sqref="A10"/>
    </sheetView>
  </sheetViews>
  <sheetFormatPr defaultColWidth="9" defaultRowHeight="18.75" outlineLevelCol="3"/>
  <cols>
    <col min="1" max="1" width="50.75" style="433" customWidth="1"/>
    <col min="2" max="3" width="21.6333333333333" style="433" customWidth="1"/>
    <col min="4" max="4" width="21.6333333333333" style="435" customWidth="1"/>
    <col min="5" max="16384" width="9" style="436"/>
  </cols>
  <sheetData>
    <row r="2" ht="45" customHeight="1" spans="1:4">
      <c r="A2" s="226" t="s">
        <v>1</v>
      </c>
      <c r="B2" s="226"/>
      <c r="C2" s="226"/>
      <c r="D2" s="226"/>
    </row>
    <row r="3" ht="18.95" customHeight="1" spans="1:4">
      <c r="A3" s="287"/>
      <c r="B3" s="437"/>
      <c r="C3" s="287"/>
      <c r="D3" s="290" t="s">
        <v>43</v>
      </c>
    </row>
    <row r="4" s="432" customFormat="1" ht="45" customHeight="1" spans="1:4">
      <c r="A4" s="255" t="s">
        <v>44</v>
      </c>
      <c r="B4" s="229" t="s">
        <v>45</v>
      </c>
      <c r="C4" s="229" t="s">
        <v>46</v>
      </c>
      <c r="D4" s="396" t="s">
        <v>47</v>
      </c>
    </row>
    <row r="5" ht="36" customHeight="1" spans="1:4">
      <c r="A5" s="304" t="s">
        <v>48</v>
      </c>
      <c r="B5" s="268">
        <f>SUM(B6:B21)</f>
        <v>330899</v>
      </c>
      <c r="C5" s="268">
        <f>SUM(C6:C21)</f>
        <v>361908</v>
      </c>
      <c r="D5" s="269">
        <f t="shared" ref="D5:D25" si="0">IFERROR((C5/B5-1)*100,"")</f>
        <v>9.37113741655309</v>
      </c>
    </row>
    <row r="6" ht="36" customHeight="1" spans="1:4">
      <c r="A6" s="398" t="s">
        <v>49</v>
      </c>
      <c r="B6" s="419">
        <v>145990</v>
      </c>
      <c r="C6" s="145">
        <v>145843</v>
      </c>
      <c r="D6" s="297">
        <f t="shared" si="0"/>
        <v>-0.100691828207411</v>
      </c>
    </row>
    <row r="7" ht="36" customHeight="1" spans="1:4">
      <c r="A7" s="398" t="s">
        <v>50</v>
      </c>
      <c r="B7" s="419">
        <v>16261</v>
      </c>
      <c r="C7" s="145">
        <v>17045</v>
      </c>
      <c r="D7" s="297">
        <f t="shared" si="0"/>
        <v>4.82135170038742</v>
      </c>
    </row>
    <row r="8" ht="36" customHeight="1" spans="1:4">
      <c r="A8" s="398" t="s">
        <v>51</v>
      </c>
      <c r="B8" s="258">
        <v>0</v>
      </c>
      <c r="C8" s="258">
        <v>0</v>
      </c>
      <c r="D8" s="297" t="str">
        <f t="shared" si="0"/>
        <v/>
      </c>
    </row>
    <row r="9" ht="36" customHeight="1" spans="1:4">
      <c r="A9" s="398" t="s">
        <v>52</v>
      </c>
      <c r="B9" s="419">
        <v>4712</v>
      </c>
      <c r="C9" s="145">
        <v>4707</v>
      </c>
      <c r="D9" s="297">
        <f t="shared" si="0"/>
        <v>-0.106112054329377</v>
      </c>
    </row>
    <row r="10" ht="36" customHeight="1" spans="1:4">
      <c r="A10" s="398" t="s">
        <v>53</v>
      </c>
      <c r="B10" s="419">
        <v>26280</v>
      </c>
      <c r="C10" s="145">
        <v>26300</v>
      </c>
      <c r="D10" s="297">
        <f t="shared" si="0"/>
        <v>0.0761035007610378</v>
      </c>
    </row>
    <row r="11" ht="36" customHeight="1" spans="1:4">
      <c r="A11" s="398" t="s">
        <v>54</v>
      </c>
      <c r="B11" s="419">
        <v>62120</v>
      </c>
      <c r="C11" s="145">
        <v>62110</v>
      </c>
      <c r="D11" s="297">
        <f t="shared" si="0"/>
        <v>-0.0160978750804897</v>
      </c>
    </row>
    <row r="12" ht="36" customHeight="1" spans="1:4">
      <c r="A12" s="398" t="s">
        <v>55</v>
      </c>
      <c r="B12" s="419">
        <v>9442</v>
      </c>
      <c r="C12" s="145">
        <v>18884</v>
      </c>
      <c r="D12" s="297">
        <f t="shared" si="0"/>
        <v>100</v>
      </c>
    </row>
    <row r="13" ht="36" customHeight="1" spans="1:4">
      <c r="A13" s="398" t="s">
        <v>56</v>
      </c>
      <c r="B13" s="419">
        <v>9311</v>
      </c>
      <c r="C13" s="145">
        <v>9500</v>
      </c>
      <c r="D13" s="297">
        <f t="shared" si="0"/>
        <v>2.02985715819999</v>
      </c>
    </row>
    <row r="14" ht="36" customHeight="1" spans="1:4">
      <c r="A14" s="398" t="s">
        <v>57</v>
      </c>
      <c r="B14" s="419">
        <v>10462</v>
      </c>
      <c r="C14" s="145">
        <v>21200</v>
      </c>
      <c r="D14" s="297">
        <f t="shared" si="0"/>
        <v>102.638118906519</v>
      </c>
    </row>
    <row r="15" ht="36" customHeight="1" spans="1:4">
      <c r="A15" s="398" t="s">
        <v>58</v>
      </c>
      <c r="B15" s="419">
        <v>13170</v>
      </c>
      <c r="C15" s="145">
        <v>21390</v>
      </c>
      <c r="D15" s="297">
        <f t="shared" si="0"/>
        <v>62.4145785876993</v>
      </c>
    </row>
    <row r="16" ht="36" customHeight="1" spans="1:4">
      <c r="A16" s="398" t="s">
        <v>59</v>
      </c>
      <c r="B16" s="419">
        <v>2506</v>
      </c>
      <c r="C16" s="145">
        <v>2506</v>
      </c>
      <c r="D16" s="297">
        <f t="shared" si="0"/>
        <v>0</v>
      </c>
    </row>
    <row r="17" ht="36" customHeight="1" spans="1:4">
      <c r="A17" s="398" t="s">
        <v>60</v>
      </c>
      <c r="B17" s="419">
        <v>1296</v>
      </c>
      <c r="C17" s="145">
        <v>3000</v>
      </c>
      <c r="D17" s="297">
        <f t="shared" si="0"/>
        <v>131.481481481481</v>
      </c>
    </row>
    <row r="18" ht="36" customHeight="1" spans="1:4">
      <c r="A18" s="398" t="s">
        <v>61</v>
      </c>
      <c r="B18" s="419">
        <v>26720</v>
      </c>
      <c r="C18" s="145">
        <v>26720</v>
      </c>
      <c r="D18" s="297">
        <f t="shared" si="0"/>
        <v>0</v>
      </c>
    </row>
    <row r="19" ht="36" customHeight="1" spans="1:4">
      <c r="A19" s="398" t="s">
        <v>62</v>
      </c>
      <c r="B19" s="419">
        <v>903</v>
      </c>
      <c r="C19" s="145">
        <v>900</v>
      </c>
      <c r="D19" s="297">
        <f t="shared" si="0"/>
        <v>-0.332225913621265</v>
      </c>
    </row>
    <row r="20" ht="36" customHeight="1" spans="1:4">
      <c r="A20" s="398" t="s">
        <v>63</v>
      </c>
      <c r="B20" s="419">
        <v>1833</v>
      </c>
      <c r="C20" s="145">
        <v>1900</v>
      </c>
      <c r="D20" s="297">
        <f t="shared" ref="D20:D25" si="1">IFERROR((C20/B20-1)*100,"")</f>
        <v>3.65521003818876</v>
      </c>
    </row>
    <row r="21" ht="36" customHeight="1" spans="1:4">
      <c r="A21" s="398" t="s">
        <v>64</v>
      </c>
      <c r="B21" s="419">
        <v>-107</v>
      </c>
      <c r="C21" s="145">
        <v>-97</v>
      </c>
      <c r="D21" s="297"/>
    </row>
    <row r="22" ht="36" customHeight="1" spans="1:4">
      <c r="A22" s="304" t="s">
        <v>65</v>
      </c>
      <c r="B22" s="268">
        <f>SUM(B23:B30)</f>
        <v>140747</v>
      </c>
      <c r="C22" s="268">
        <f>SUM(C23:C30)</f>
        <v>128604</v>
      </c>
      <c r="D22" s="297">
        <f t="shared" si="1"/>
        <v>-8.62753735425977</v>
      </c>
    </row>
    <row r="23" ht="36" customHeight="1" spans="1:4">
      <c r="A23" s="398" t="s">
        <v>66</v>
      </c>
      <c r="B23" s="420">
        <v>69582</v>
      </c>
      <c r="C23" s="145">
        <v>71076</v>
      </c>
      <c r="D23" s="297">
        <f t="shared" si="1"/>
        <v>2.14710701043372</v>
      </c>
    </row>
    <row r="24" ht="36" customHeight="1" spans="1:4">
      <c r="A24" s="398" t="s">
        <v>67</v>
      </c>
      <c r="B24" s="421">
        <v>9968</v>
      </c>
      <c r="C24" s="145">
        <v>10330</v>
      </c>
      <c r="D24" s="297">
        <f t="shared" si="1"/>
        <v>3.63162118780096</v>
      </c>
    </row>
    <row r="25" ht="36" customHeight="1" spans="1:4">
      <c r="A25" s="398" t="s">
        <v>68</v>
      </c>
      <c r="B25" s="419">
        <v>4805</v>
      </c>
      <c r="C25" s="145">
        <v>5598</v>
      </c>
      <c r="D25" s="297">
        <f t="shared" si="1"/>
        <v>16.5036420395422</v>
      </c>
    </row>
    <row r="26" ht="36" customHeight="1" spans="1:4">
      <c r="A26" s="398" t="s">
        <v>69</v>
      </c>
      <c r="B26" s="258">
        <v>0</v>
      </c>
      <c r="C26" s="258">
        <v>0</v>
      </c>
      <c r="D26" s="297"/>
    </row>
    <row r="27" ht="36" customHeight="1" spans="1:4">
      <c r="A27" s="402" t="s">
        <v>70</v>
      </c>
      <c r="B27" s="419">
        <v>56028</v>
      </c>
      <c r="C27" s="145">
        <v>40600</v>
      </c>
      <c r="D27" s="297">
        <f t="shared" ref="D27:D39" si="2">IFERROR((C27/B27-1)*100,"")</f>
        <v>-27.536231884058</v>
      </c>
    </row>
    <row r="28" ht="36" customHeight="1" spans="1:4">
      <c r="A28" s="402" t="s">
        <v>71</v>
      </c>
      <c r="B28" s="344">
        <v>0</v>
      </c>
      <c r="C28" s="145">
        <v>0</v>
      </c>
      <c r="D28" s="297" t="str">
        <f t="shared" si="2"/>
        <v/>
      </c>
    </row>
    <row r="29" ht="36" customHeight="1" spans="1:4">
      <c r="A29" s="398" t="s">
        <v>72</v>
      </c>
      <c r="B29" s="419">
        <v>304</v>
      </c>
      <c r="C29" s="145">
        <v>1000</v>
      </c>
      <c r="D29" s="297">
        <f t="shared" si="2"/>
        <v>228.947368421053</v>
      </c>
    </row>
    <row r="30" ht="36" customHeight="1" spans="1:4">
      <c r="A30" s="398" t="s">
        <v>73</v>
      </c>
      <c r="B30" s="423">
        <v>60</v>
      </c>
      <c r="C30" s="145">
        <v>0</v>
      </c>
      <c r="D30" s="297">
        <f t="shared" si="2"/>
        <v>-100</v>
      </c>
    </row>
    <row r="31" s="433" customFormat="1" ht="36" customHeight="1" spans="1:4">
      <c r="A31" s="302" t="s">
        <v>74</v>
      </c>
      <c r="B31" s="268">
        <f>SUM(B5,B22)</f>
        <v>471646</v>
      </c>
      <c r="C31" s="268">
        <f>SUM(C5,C22)</f>
        <v>490512</v>
      </c>
      <c r="D31" s="269">
        <f t="shared" si="2"/>
        <v>4.0000339237479</v>
      </c>
    </row>
    <row r="32" ht="36" customHeight="1" spans="1:4">
      <c r="A32" s="304" t="s">
        <v>75</v>
      </c>
      <c r="B32" s="404">
        <f>B33+B34+B35+B36+B37+B38++B39</f>
        <v>412469</v>
      </c>
      <c r="C32" s="404">
        <f>C33+C34+C35+C36+C37+C38++C39</f>
        <v>226650</v>
      </c>
      <c r="D32" s="269">
        <f t="shared" si="2"/>
        <v>-45.0504159100442</v>
      </c>
    </row>
    <row r="33" ht="36" customHeight="1" spans="1:4">
      <c r="A33" s="398" t="s">
        <v>76</v>
      </c>
      <c r="B33" s="405">
        <v>47535</v>
      </c>
      <c r="C33" s="406">
        <v>47535</v>
      </c>
      <c r="D33" s="297">
        <f t="shared" si="2"/>
        <v>0</v>
      </c>
    </row>
    <row r="34" ht="36" customHeight="1" spans="1:4">
      <c r="A34" s="398" t="s">
        <v>77</v>
      </c>
      <c r="B34" s="410">
        <v>126274</v>
      </c>
      <c r="C34" s="410">
        <v>59399</v>
      </c>
      <c r="D34" s="297">
        <f t="shared" si="2"/>
        <v>-52.9602293425408</v>
      </c>
    </row>
    <row r="35" ht="36" customHeight="1" spans="1:4">
      <c r="A35" s="398" t="s">
        <v>78</v>
      </c>
      <c r="B35" s="410">
        <v>69260</v>
      </c>
      <c r="C35" s="410">
        <v>649</v>
      </c>
      <c r="D35" s="297">
        <f t="shared" si="2"/>
        <v>-99.0629511983829</v>
      </c>
    </row>
    <row r="36" ht="36" customHeight="1" spans="1:4">
      <c r="A36" s="398" t="s">
        <v>79</v>
      </c>
      <c r="B36" s="410">
        <v>8115</v>
      </c>
      <c r="C36" s="405">
        <v>17517</v>
      </c>
      <c r="D36" s="297">
        <f t="shared" si="2"/>
        <v>115.859519408503</v>
      </c>
    </row>
    <row r="37" ht="36" customHeight="1" spans="1:4">
      <c r="A37" s="398" t="s">
        <v>80</v>
      </c>
      <c r="B37" s="410">
        <v>9164</v>
      </c>
      <c r="C37" s="410">
        <v>480</v>
      </c>
      <c r="D37" s="297">
        <f t="shared" si="2"/>
        <v>-94.7621126145788</v>
      </c>
    </row>
    <row r="38" s="434" customFormat="1" ht="36" customHeight="1" spans="1:4">
      <c r="A38" s="398" t="s">
        <v>81</v>
      </c>
      <c r="B38" s="410">
        <v>133300</v>
      </c>
      <c r="C38" s="410">
        <v>101070</v>
      </c>
      <c r="D38" s="297">
        <f t="shared" si="2"/>
        <v>-24.178544636159</v>
      </c>
    </row>
    <row r="39" s="434" customFormat="1" ht="36" customHeight="1" spans="1:4">
      <c r="A39" s="398" t="s">
        <v>82</v>
      </c>
      <c r="B39" s="410">
        <v>18821</v>
      </c>
      <c r="C39" s="410"/>
      <c r="D39" s="297">
        <f t="shared" si="2"/>
        <v>-100</v>
      </c>
    </row>
    <row r="40" ht="36" customHeight="1" spans="1:4">
      <c r="A40" s="398"/>
      <c r="B40" s="407"/>
      <c r="C40" s="407"/>
      <c r="D40" s="297"/>
    </row>
    <row r="41" ht="36" customHeight="1" spans="1:4">
      <c r="A41" s="302" t="s">
        <v>83</v>
      </c>
      <c r="B41" s="404">
        <f>B31+B32</f>
        <v>884115</v>
      </c>
      <c r="C41" s="404">
        <f>C31+C32</f>
        <v>717162</v>
      </c>
      <c r="D41" s="269">
        <f>IFERROR((C41/B41-1)*100,"")</f>
        <v>-18.883629392104</v>
      </c>
    </row>
  </sheetData>
  <mergeCells count="1">
    <mergeCell ref="A2:D2"/>
  </mergeCells>
  <conditionalFormatting sqref="D3">
    <cfRule type="cellIs" dxfId="0" priority="35" stopIfTrue="1" operator="lessThanOrEqual">
      <formula>-1</formula>
    </cfRule>
  </conditionalFormatting>
  <conditionalFormatting sqref="D32">
    <cfRule type="cellIs" dxfId="1" priority="56" stopIfTrue="1" operator="lessThan">
      <formula>0</formula>
    </cfRule>
    <cfRule type="cellIs" dxfId="0" priority="57" stopIfTrue="1" operator="greaterThan">
      <formula>5</formula>
    </cfRule>
  </conditionalFormatting>
  <conditionalFormatting sqref="A38:A39">
    <cfRule type="expression" dxfId="2" priority="4" stopIfTrue="1">
      <formula>"len($A:$A)=3"</formula>
    </cfRule>
  </conditionalFormatting>
  <conditionalFormatting sqref="A32:D32 A33:A39 D33:D39 A5:D5 A6:A7 D6:D7 A8:D8 A9:A21 D9:D25 A22:C22 A23:A25 A26:D26 A27:A30 D27:D30">
    <cfRule type="expression" dxfId="2" priority="4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workbookViewId="0">
      <selection activeCell="D9" sqref="D9"/>
    </sheetView>
  </sheetViews>
  <sheetFormatPr defaultColWidth="9" defaultRowHeight="14.25" outlineLevelCol="3"/>
  <cols>
    <col min="1" max="1" width="50.75" style="199" customWidth="1"/>
    <col min="2" max="4" width="21.6333333333333" style="199" customWidth="1"/>
    <col min="5" max="16384" width="9" style="199"/>
  </cols>
  <sheetData>
    <row r="1" ht="45" customHeight="1" spans="1:4">
      <c r="A1" s="187" t="s">
        <v>19</v>
      </c>
      <c r="B1" s="187"/>
      <c r="C1" s="187"/>
      <c r="D1" s="187"/>
    </row>
    <row r="2" ht="20.1" customHeight="1" spans="1:4">
      <c r="A2" s="207"/>
      <c r="B2" s="208"/>
      <c r="C2" s="209"/>
      <c r="D2" s="210" t="s">
        <v>1450</v>
      </c>
    </row>
    <row r="3" ht="45" customHeight="1" spans="1:4">
      <c r="A3" s="135" t="s">
        <v>85</v>
      </c>
      <c r="B3" s="136" t="s">
        <v>86</v>
      </c>
      <c r="C3" s="136" t="s">
        <v>87</v>
      </c>
      <c r="D3" s="136" t="s">
        <v>88</v>
      </c>
    </row>
    <row r="4" ht="36" customHeight="1" spans="1:4">
      <c r="A4" s="191" t="s">
        <v>1451</v>
      </c>
      <c r="B4" s="192">
        <f>SUM(B5:B21)</f>
        <v>0</v>
      </c>
      <c r="C4" s="192">
        <f>SUM(C5:C21)</f>
        <v>1200</v>
      </c>
      <c r="D4" s="193" t="str">
        <f t="shared" ref="D4:D37"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ref="D38:D40" si="1">IFERROR((C38/B38-1)*100,"")</f>
        <v>-14.2857142857143</v>
      </c>
    </row>
    <row r="39" ht="36" customHeight="1" spans="1:4">
      <c r="A39" s="191" t="s">
        <v>1485</v>
      </c>
      <c r="B39" s="197"/>
      <c r="C39" s="197"/>
      <c r="D39" s="193" t="str">
        <f t="shared" si="1"/>
        <v/>
      </c>
    </row>
    <row r="40" ht="36" customHeight="1" spans="1:4">
      <c r="A40" s="194" t="s">
        <v>1486</v>
      </c>
      <c r="B40" s="195">
        <f>B36+B37+B38+B39</f>
        <v>39</v>
      </c>
      <c r="C40" s="195">
        <f>C36+C37+C38+C39</f>
        <v>1233</v>
      </c>
      <c r="D40" s="196">
        <f t="shared" si="1"/>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showZeros="0" workbookViewId="0">
      <selection activeCell="G17" sqref="G17"/>
    </sheetView>
  </sheetViews>
  <sheetFormatPr defaultColWidth="9" defaultRowHeight="14.25" outlineLevelCol="3"/>
  <cols>
    <col min="1" max="1" width="50.75" style="199" customWidth="1"/>
    <col min="2" max="4" width="21.6333333333333" style="199" customWidth="1"/>
    <col min="5" max="16384" width="9" style="199"/>
  </cols>
  <sheetData>
    <row r="1" ht="45" customHeight="1" spans="1:4">
      <c r="A1" s="187" t="s">
        <v>20</v>
      </c>
      <c r="B1" s="187"/>
      <c r="C1" s="187"/>
      <c r="D1" s="187"/>
    </row>
    <row r="2" ht="20.1" customHeight="1" spans="1:4">
      <c r="A2" s="188"/>
      <c r="B2" s="188"/>
      <c r="C2" s="188"/>
      <c r="D2" s="206" t="s">
        <v>84</v>
      </c>
    </row>
    <row r="3" ht="45" customHeight="1" spans="1:4">
      <c r="A3" s="135" t="s">
        <v>85</v>
      </c>
      <c r="B3" s="190" t="s">
        <v>86</v>
      </c>
      <c r="C3" s="190" t="s">
        <v>87</v>
      </c>
      <c r="D3" s="190" t="s">
        <v>88</v>
      </c>
    </row>
    <row r="4" ht="36" customHeight="1" spans="1:4">
      <c r="A4" s="191" t="s">
        <v>1487</v>
      </c>
      <c r="B4" s="192">
        <f>SUM(B5:B10)</f>
        <v>29</v>
      </c>
      <c r="C4" s="192">
        <f>SUM(C5:C10)</f>
        <v>33</v>
      </c>
      <c r="D4" s="193">
        <f>IFERROR((C4/B4-1)*100,"")</f>
        <v>13.7931034482759</v>
      </c>
    </row>
    <row r="5" ht="36" customHeight="1" spans="1:4">
      <c r="A5" s="191" t="s">
        <v>1488</v>
      </c>
      <c r="B5" s="192"/>
      <c r="C5" s="192"/>
      <c r="D5" s="193" t="str">
        <f>IFERROR((C5/B5-1)*100,"")</f>
        <v/>
      </c>
    </row>
    <row r="6" ht="36" customHeight="1" spans="1:4">
      <c r="A6" s="191" t="s">
        <v>1489</v>
      </c>
      <c r="B6" s="192"/>
      <c r="C6" s="192"/>
      <c r="D6" s="193" t="str">
        <f t="shared" ref="D6:D10" si="0">IFERROR((C6/B6-1)*100,"")</f>
        <v/>
      </c>
    </row>
    <row r="7" ht="36" customHeight="1" spans="1:4">
      <c r="A7" s="191" t="s">
        <v>1490</v>
      </c>
      <c r="B7" s="192">
        <v>29</v>
      </c>
      <c r="C7" s="192">
        <v>33</v>
      </c>
      <c r="D7" s="193">
        <f t="shared" si="0"/>
        <v>13.7931034482759</v>
      </c>
    </row>
    <row r="8" ht="36" customHeight="1" spans="1:4">
      <c r="A8" s="191" t="s">
        <v>1491</v>
      </c>
      <c r="B8" s="192"/>
      <c r="C8" s="192"/>
      <c r="D8" s="193" t="str">
        <f t="shared" ref="D8:D16" si="1">IFERROR((C8/B8-1)*100,"")</f>
        <v/>
      </c>
    </row>
    <row r="9" ht="36" customHeight="1" spans="1:4">
      <c r="A9" s="191" t="s">
        <v>1492</v>
      </c>
      <c r="B9" s="192"/>
      <c r="C9" s="192"/>
      <c r="D9" s="193" t="str">
        <f t="shared" si="1"/>
        <v/>
      </c>
    </row>
    <row r="10" ht="36" customHeight="1" spans="1:4">
      <c r="A10" s="191" t="s">
        <v>1493</v>
      </c>
      <c r="B10" s="192"/>
      <c r="C10" s="192"/>
      <c r="D10" s="193" t="str">
        <f t="shared" si="1"/>
        <v/>
      </c>
    </row>
    <row r="11" ht="36" customHeight="1" spans="1:4">
      <c r="A11" s="191" t="s">
        <v>1494</v>
      </c>
      <c r="B11" s="192">
        <f>SUM(B12:B17)</f>
        <v>0</v>
      </c>
      <c r="C11" s="192">
        <f>SUM(C12:C17)</f>
        <v>720</v>
      </c>
      <c r="D11" s="193" t="str">
        <f t="shared" si="1"/>
        <v/>
      </c>
    </row>
    <row r="12" ht="36" customHeight="1" spans="1:4">
      <c r="A12" s="191" t="s">
        <v>1495</v>
      </c>
      <c r="B12" s="192"/>
      <c r="C12" s="192"/>
      <c r="D12" s="193" t="str">
        <f t="shared" si="1"/>
        <v/>
      </c>
    </row>
    <row r="13" ht="36" customHeight="1" spans="1:4">
      <c r="A13" s="191" t="s">
        <v>1496</v>
      </c>
      <c r="B13" s="192"/>
      <c r="C13" s="192"/>
      <c r="D13" s="193" t="str">
        <f t="shared" si="1"/>
        <v/>
      </c>
    </row>
    <row r="14" ht="36" customHeight="1" spans="1:4">
      <c r="A14" s="191" t="s">
        <v>1497</v>
      </c>
      <c r="B14" s="192"/>
      <c r="C14" s="192"/>
      <c r="D14" s="193" t="str">
        <f t="shared" si="1"/>
        <v/>
      </c>
    </row>
    <row r="15" ht="36" customHeight="1" spans="1:4">
      <c r="A15" s="191" t="s">
        <v>1498</v>
      </c>
      <c r="B15" s="192"/>
      <c r="C15" s="192"/>
      <c r="D15" s="193" t="str">
        <f t="shared" si="1"/>
        <v/>
      </c>
    </row>
    <row r="16" customFormat="1" ht="36" customHeight="1" spans="1:4">
      <c r="A16" s="191" t="s">
        <v>1499</v>
      </c>
      <c r="B16" s="192"/>
      <c r="C16" s="192"/>
      <c r="D16" s="193" t="str">
        <f t="shared" si="1"/>
        <v/>
      </c>
    </row>
    <row r="17" s="205" customFormat="1" ht="36" customHeight="1" spans="1:4">
      <c r="A17" s="191" t="s">
        <v>1500</v>
      </c>
      <c r="B17" s="192"/>
      <c r="C17" s="192">
        <v>720</v>
      </c>
      <c r="D17" s="193" t="str">
        <f t="shared" ref="D17:D28" si="2">IFERROR((C17/B17-1)*100,"")</f>
        <v/>
      </c>
    </row>
    <row r="18" ht="36" customHeight="1" spans="1:4">
      <c r="A18" s="191" t="s">
        <v>1501</v>
      </c>
      <c r="B18" s="192"/>
      <c r="C18" s="192"/>
      <c r="D18" s="193" t="str">
        <f t="shared" si="2"/>
        <v/>
      </c>
    </row>
    <row r="19" ht="36" customHeight="1" spans="1:4">
      <c r="A19" s="191" t="s">
        <v>1502</v>
      </c>
      <c r="B19" s="192"/>
      <c r="C19" s="192"/>
      <c r="D19" s="193" t="str">
        <f t="shared" si="2"/>
        <v/>
      </c>
    </row>
    <row r="20" ht="36" customHeight="1" spans="1:4">
      <c r="A20" s="191" t="s">
        <v>1503</v>
      </c>
      <c r="B20" s="192"/>
      <c r="C20" s="192"/>
      <c r="D20" s="193" t="str">
        <f t="shared" si="2"/>
        <v/>
      </c>
    </row>
    <row r="21" ht="36" customHeight="1" spans="1:4">
      <c r="A21" s="191" t="s">
        <v>1504</v>
      </c>
      <c r="B21" s="192"/>
      <c r="C21" s="192"/>
      <c r="D21" s="193" t="str">
        <f t="shared" si="2"/>
        <v/>
      </c>
    </row>
    <row r="22" ht="36" customHeight="1" spans="1:4">
      <c r="A22" s="191" t="s">
        <v>1505</v>
      </c>
      <c r="B22" s="192"/>
      <c r="C22" s="192"/>
      <c r="D22" s="193" t="str">
        <f t="shared" si="2"/>
        <v/>
      </c>
    </row>
    <row r="23" ht="36" customHeight="1" spans="1:4">
      <c r="A23" s="191" t="s">
        <v>1506</v>
      </c>
      <c r="B23" s="192"/>
      <c r="C23" s="192"/>
      <c r="D23" s="193" t="str">
        <f t="shared" si="2"/>
        <v/>
      </c>
    </row>
    <row r="24" ht="36" customHeight="1" spans="1:4">
      <c r="A24" s="194" t="s">
        <v>114</v>
      </c>
      <c r="B24" s="195">
        <f>B4+B11+B18+B20+B21+B22</f>
        <v>29</v>
      </c>
      <c r="C24" s="195">
        <f>C4+C11+C18+C20+C21+C22</f>
        <v>753</v>
      </c>
      <c r="D24" s="196">
        <f t="shared" si="2"/>
        <v>2496.55172413793</v>
      </c>
    </row>
    <row r="25" ht="36" customHeight="1" spans="1:4">
      <c r="A25" s="191" t="s">
        <v>1507</v>
      </c>
      <c r="B25" s="197"/>
      <c r="C25" s="197"/>
      <c r="D25" s="193" t="str">
        <f t="shared" si="2"/>
        <v/>
      </c>
    </row>
    <row r="26" ht="36" customHeight="1" spans="1:4">
      <c r="A26" s="191" t="s">
        <v>1508</v>
      </c>
      <c r="B26" s="197">
        <v>4</v>
      </c>
      <c r="C26" s="197">
        <v>480</v>
      </c>
      <c r="D26" s="193">
        <f t="shared" si="2"/>
        <v>11900</v>
      </c>
    </row>
    <row r="27" ht="36" customHeight="1" spans="1:4">
      <c r="A27" s="191" t="s">
        <v>1509</v>
      </c>
      <c r="B27" s="197">
        <v>6</v>
      </c>
      <c r="C27" s="195"/>
      <c r="D27" s="193">
        <f t="shared" si="2"/>
        <v>-100</v>
      </c>
    </row>
    <row r="28" ht="36" customHeight="1" spans="1:4">
      <c r="A28" s="194" t="s">
        <v>1510</v>
      </c>
      <c r="B28" s="195">
        <f>B24+B25+B26+B27</f>
        <v>39</v>
      </c>
      <c r="C28" s="195">
        <f>C24+C25+C26+C27</f>
        <v>1233</v>
      </c>
      <c r="D28" s="196">
        <f t="shared" si="2"/>
        <v>3061.53846153846</v>
      </c>
    </row>
    <row r="29" ht="36" customHeight="1"/>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topLeftCell="A19" workbookViewId="0">
      <selection activeCell="A3" sqref="A3:D40"/>
    </sheetView>
  </sheetViews>
  <sheetFormatPr defaultColWidth="9" defaultRowHeight="14.25" outlineLevelCol="3"/>
  <cols>
    <col min="1" max="1" width="52.6333333333333" style="198" customWidth="1"/>
    <col min="2" max="2" width="21.6333333333333" style="198" customWidth="1"/>
    <col min="3" max="4" width="21.6333333333333" style="199" customWidth="1"/>
    <col min="5" max="16384" width="9" style="198"/>
  </cols>
  <sheetData>
    <row r="1" ht="45" customHeight="1" spans="1:4">
      <c r="A1" s="200" t="s">
        <v>21</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topLeftCell="A4" workbookViewId="0">
      <selection activeCell="A3" sqref="A3:D28"/>
    </sheetView>
  </sheetViews>
  <sheetFormatPr defaultColWidth="9" defaultRowHeight="13.5" outlineLevelCol="3"/>
  <cols>
    <col min="1" max="1" width="50.75" style="186" customWidth="1"/>
    <col min="2" max="4" width="21.6333333333333" style="186" customWidth="1"/>
    <col min="5" max="16384" width="9" style="186"/>
  </cols>
  <sheetData>
    <row r="1" ht="45" customHeight="1" spans="1:4">
      <c r="A1" s="187" t="s">
        <v>1511</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view="pageBreakPreview" zoomScaleNormal="100" topLeftCell="A25" workbookViewId="0">
      <selection activeCell="C36" sqref="C36"/>
    </sheetView>
  </sheetViews>
  <sheetFormatPr defaultColWidth="9" defaultRowHeight="14.25" outlineLevelCol="3"/>
  <cols>
    <col min="1" max="1" width="52.6333333333333" style="198" customWidth="1"/>
    <col min="2" max="2" width="21.6333333333333" style="198" customWidth="1"/>
    <col min="3" max="3" width="21.6333333333333" style="199" customWidth="1"/>
    <col min="4" max="4" width="21.6333333333333" style="198" customWidth="1"/>
    <col min="5" max="16384" width="9" style="198"/>
  </cols>
  <sheetData>
    <row r="1" ht="45" customHeight="1" spans="1:4">
      <c r="A1" s="200" t="s">
        <v>23</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workbookViewId="0">
      <pane ySplit="3" topLeftCell="A19" activePane="bottomLeft" state="frozen"/>
      <selection/>
      <selection pane="bottomLeft" activeCell="C10" sqref="C10"/>
    </sheetView>
  </sheetViews>
  <sheetFormatPr defaultColWidth="9" defaultRowHeight="13.5" outlineLevelCol="3"/>
  <cols>
    <col min="1" max="1" width="50.75" style="186" customWidth="1"/>
    <col min="2" max="4" width="21.6333333333333" style="186" customWidth="1"/>
    <col min="5" max="16384" width="9" style="186"/>
  </cols>
  <sheetData>
    <row r="1" ht="45" customHeight="1" spans="1:4">
      <c r="A1" s="187" t="s">
        <v>1512</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view="pageBreakPreview" zoomScaleNormal="100" workbookViewId="0">
      <selection activeCell="B8" sqref="B8"/>
    </sheetView>
  </sheetViews>
  <sheetFormatPr defaultColWidth="9" defaultRowHeight="14.25" outlineLevelCol="1"/>
  <cols>
    <col min="1" max="1" width="36.25" style="166" customWidth="1"/>
    <col min="2" max="2" width="45.5" style="168" customWidth="1"/>
    <col min="3" max="3" width="12.6333333333333" style="166"/>
    <col min="4" max="16374" width="9" style="166"/>
    <col min="16375" max="16376" width="35.6333333333333" style="166"/>
    <col min="16377" max="16377" width="9" style="166"/>
    <col min="16378" max="16384" width="9" style="169"/>
  </cols>
  <sheetData>
    <row r="1" s="166" customFormat="1" ht="45" customHeight="1" spans="1:2">
      <c r="A1" s="182" t="s">
        <v>25</v>
      </c>
      <c r="B1" s="182"/>
    </row>
    <row r="2" s="167" customFormat="1" ht="59" customHeight="1" spans="1:2">
      <c r="A2" s="183" t="s">
        <v>1513</v>
      </c>
      <c r="B2" s="183"/>
    </row>
    <row r="3" s="167" customFormat="1" ht="30" customHeight="1" spans="1:2">
      <c r="A3" s="184"/>
      <c r="B3" s="173" t="s">
        <v>84</v>
      </c>
    </row>
    <row r="4" s="166" customFormat="1" ht="36" customHeight="1" spans="1:2">
      <c r="A4" s="174" t="s">
        <v>1287</v>
      </c>
      <c r="B4" s="174" t="s">
        <v>1514</v>
      </c>
    </row>
    <row r="5" s="166" customFormat="1" ht="36" customHeight="1" spans="1:2">
      <c r="A5" s="178"/>
      <c r="B5" s="176"/>
    </row>
    <row r="6" s="166" customFormat="1" ht="36" customHeight="1" spans="1:2">
      <c r="A6" s="178"/>
      <c r="B6" s="176"/>
    </row>
    <row r="7" s="166" customFormat="1" ht="36" customHeight="1" spans="1:2">
      <c r="A7" s="178"/>
      <c r="B7" s="176"/>
    </row>
    <row r="8" s="166" customFormat="1" ht="36" customHeight="1" spans="1:2">
      <c r="A8" s="178"/>
      <c r="B8" s="176"/>
    </row>
    <row r="9" s="166" customFormat="1" ht="36" customHeight="1" spans="1:2">
      <c r="A9" s="178"/>
      <c r="B9" s="176"/>
    </row>
    <row r="10" s="166" customFormat="1" ht="36" customHeight="1" spans="1:2">
      <c r="A10" s="178"/>
      <c r="B10" s="176"/>
    </row>
    <row r="11" s="166" customFormat="1" ht="36" customHeight="1" spans="1:2">
      <c r="A11" s="178"/>
      <c r="B11" s="176"/>
    </row>
    <row r="12" s="166" customFormat="1" ht="36" customHeight="1" spans="1:2">
      <c r="A12" s="178"/>
      <c r="B12" s="176"/>
    </row>
    <row r="13" s="166" customFormat="1" ht="36" customHeight="1" spans="1:2">
      <c r="A13" s="178"/>
      <c r="B13" s="176"/>
    </row>
    <row r="14" s="166" customFormat="1" ht="36" customHeight="1" spans="1:2">
      <c r="A14" s="178"/>
      <c r="B14" s="176"/>
    </row>
    <row r="15" s="166" customFormat="1" ht="36" customHeight="1" spans="1:2">
      <c r="A15" s="180" t="s">
        <v>1515</v>
      </c>
      <c r="B15" s="185"/>
    </row>
  </sheetData>
  <mergeCells count="2">
    <mergeCell ref="A1:B1"/>
    <mergeCell ref="A2:B2"/>
  </mergeCells>
  <conditionalFormatting sqref="C1:G1">
    <cfRule type="cellIs" dxfId="0" priority="8" stopIfTrue="1" operator="greaterThanOrEqual">
      <formula>10</formula>
    </cfRule>
    <cfRule type="cellIs" dxfId="0" priority="9" stopIfTrue="1" operator="lessThanOrEqual">
      <formula>-1</formula>
    </cfRule>
  </conditionalFormatting>
  <conditionalFormatting sqref="B4">
    <cfRule type="cellIs" dxfId="0" priority="2" stopIfTrue="1" operator="lessThanOrEqual">
      <formula>-1</formula>
    </cfRule>
  </conditionalFormatting>
  <conditionalFormatting sqref="B5:B7">
    <cfRule type="cellIs" dxfId="0" priority="1" stopIfTrue="1" operator="lessThanOrEqual">
      <formula>-1</formula>
    </cfRule>
  </conditionalFormatting>
  <conditionalFormatting sqref="C2:G6">
    <cfRule type="cellIs" dxfId="0" priority="7"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8"/>
  <sheetViews>
    <sheetView view="pageBreakPreview" zoomScaleNormal="100" workbookViewId="0">
      <selection activeCell="A2" sqref="A2"/>
    </sheetView>
  </sheetViews>
  <sheetFormatPr defaultColWidth="9" defaultRowHeight="14.25"/>
  <cols>
    <col min="1" max="1" width="46.6333333333333" style="166" customWidth="1"/>
    <col min="2" max="2" width="38" style="168" customWidth="1"/>
    <col min="3" max="16371" width="9" style="166"/>
    <col min="16372" max="16373" width="35.6333333333333" style="166"/>
    <col min="16374" max="16374" width="9" style="166"/>
    <col min="16375" max="16384" width="9" style="169"/>
  </cols>
  <sheetData>
    <row r="1" s="166" customFormat="1" ht="45" customHeight="1" spans="1:9">
      <c r="A1" s="170" t="s">
        <v>26</v>
      </c>
      <c r="B1" s="171"/>
    </row>
    <row r="2" s="167" customFormat="1" ht="45" customHeight="1" spans="1:9">
      <c r="A2" s="172" t="s">
        <v>1516</v>
      </c>
      <c r="B2" s="173" t="s">
        <v>84</v>
      </c>
    </row>
    <row r="3" s="166" customFormat="1" ht="36" customHeight="1" spans="1:9">
      <c r="A3" s="174" t="s">
        <v>1517</v>
      </c>
      <c r="B3" s="174" t="s">
        <v>1514</v>
      </c>
    </row>
    <row r="4" s="166" customFormat="1" ht="36" customHeight="1" spans="1:9">
      <c r="A4" s="175"/>
      <c r="B4" s="176"/>
    </row>
    <row r="5" s="166" customFormat="1" ht="36" customHeight="1" spans="1:9">
      <c r="A5" s="175"/>
      <c r="B5" s="176"/>
    </row>
    <row r="6" s="166" customFormat="1" ht="36" customHeight="1" spans="1:9">
      <c r="A6" s="175"/>
      <c r="B6" s="176"/>
    </row>
    <row r="7" s="166" customFormat="1" ht="36" customHeight="1" spans="1:9">
      <c r="A7" s="175"/>
      <c r="B7" s="176"/>
    </row>
    <row r="8" s="166" customFormat="1" ht="36" customHeight="1" spans="1:9">
      <c r="A8" s="175"/>
      <c r="B8" s="176"/>
    </row>
    <row r="9" s="166" customFormat="1" ht="36" customHeight="1" spans="1:9">
      <c r="A9" s="177"/>
      <c r="B9" s="176"/>
    </row>
    <row r="10" s="166" customFormat="1" ht="36" customHeight="1" spans="1:9">
      <c r="A10" s="178"/>
      <c r="B10" s="176"/>
    </row>
    <row r="11" s="166" customFormat="1" ht="36" customHeight="1" spans="1:9">
      <c r="A11" s="179"/>
      <c r="B11" s="176"/>
    </row>
    <row r="12" s="166" customFormat="1" ht="36" customHeight="1" spans="1:9">
      <c r="A12" s="179"/>
      <c r="B12" s="176"/>
      <c r="I12" s="166" t="s">
        <v>1518</v>
      </c>
    </row>
    <row r="13" s="166" customFormat="1" ht="36" customHeight="1" spans="1:9">
      <c r="A13" s="179"/>
      <c r="B13" s="176"/>
    </row>
    <row r="14" s="166" customFormat="1" ht="36" customHeight="1" spans="1:9">
      <c r="A14" s="179"/>
      <c r="B14" s="176"/>
    </row>
    <row r="15" s="166" customFormat="1" ht="36" customHeight="1" spans="1:9">
      <c r="A15" s="179"/>
      <c r="B15" s="176"/>
    </row>
    <row r="16" s="166" customFormat="1" ht="36" customHeight="1" spans="1:9">
      <c r="A16" s="179"/>
      <c r="B16" s="176"/>
    </row>
    <row r="17" s="166" customFormat="1" ht="36" customHeight="1" spans="1:2">
      <c r="A17" s="179"/>
      <c r="B17" s="176"/>
    </row>
    <row r="18" s="166" customFormat="1" ht="30.95" customHeight="1" spans="1:2">
      <c r="A18" s="180" t="s">
        <v>1515</v>
      </c>
      <c r="B18" s="181">
        <f>SUM(B3:B17)</f>
        <v>0</v>
      </c>
    </row>
  </sheetData>
  <mergeCells count="1">
    <mergeCell ref="A1:B1"/>
  </mergeCells>
  <conditionalFormatting sqref="C2:G2">
    <cfRule type="cellIs" dxfId="0" priority="7" stopIfTrue="1" operator="lessThanOrEqual">
      <formula>-1</formula>
    </cfRule>
  </conditionalFormatting>
  <conditionalFormatting sqref="B3">
    <cfRule type="cellIs" dxfId="0" priority="2" stopIfTrue="1" operator="lessThanOrEqual">
      <formula>-1</formula>
    </cfRule>
  </conditionalFormatting>
  <conditionalFormatting sqref="B8">
    <cfRule type="cellIs" dxfId="0" priority="5" stopIfTrue="1" operator="lessThanOrEqual">
      <formula>-1</formula>
    </cfRule>
  </conditionalFormatting>
  <conditionalFormatting sqref="B4:B7">
    <cfRule type="cellIs" dxfId="0" priority="1" stopIfTrue="1" operator="lessThanOrEqual">
      <formula>-1</formula>
    </cfRule>
  </conditionalFormatting>
  <conditionalFormatting sqref="C3:G7 B8:G8">
    <cfRule type="cellIs" dxfId="0" priority="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7" sqref="A7"/>
    </sheetView>
  </sheetViews>
  <sheetFormatPr defaultColWidth="9" defaultRowHeight="14.25" outlineLevelCol="3"/>
  <cols>
    <col min="1" max="1" width="50.75" style="150" customWidth="1"/>
    <col min="2" max="4" width="21.6333333333333" style="150" customWidth="1"/>
    <col min="5" max="6" width="9" style="150" hidden="1" customWidth="1"/>
    <col min="7" max="16384" width="9" style="150"/>
  </cols>
  <sheetData>
    <row r="1" s="150" customFormat="1" ht="45" customHeight="1" spans="1:4">
      <c r="A1" s="152" t="s">
        <v>27</v>
      </c>
      <c r="B1" s="152"/>
      <c r="C1" s="152"/>
      <c r="D1" s="152"/>
    </row>
    <row r="2" s="150" customFormat="1" ht="29" customHeight="1" spans="1:4">
      <c r="A2" s="153" t="s">
        <v>1519</v>
      </c>
      <c r="B2" s="153"/>
      <c r="C2" s="153"/>
      <c r="D2" s="153"/>
    </row>
    <row r="3" s="159" customFormat="1" ht="20.1" customHeight="1" spans="1:4">
      <c r="A3" s="162"/>
      <c r="B3" s="163"/>
      <c r="C3" s="164"/>
      <c r="D3" s="165" t="s">
        <v>84</v>
      </c>
    </row>
    <row r="4" s="150" customFormat="1" ht="45" customHeight="1" spans="1:4">
      <c r="A4" s="102" t="s">
        <v>44</v>
      </c>
      <c r="B4" s="103" t="s">
        <v>45</v>
      </c>
      <c r="C4" s="103" t="s">
        <v>46</v>
      </c>
      <c r="D4" s="103" t="s">
        <v>47</v>
      </c>
    </row>
    <row r="5" s="160" customFormat="1" ht="36" customHeight="1" spans="1:4">
      <c r="A5" s="137" t="s">
        <v>1520</v>
      </c>
      <c r="B5" s="138"/>
      <c r="C5" s="139"/>
      <c r="D5" s="140"/>
    </row>
    <row r="6" s="150" customFormat="1" ht="36" customHeight="1" spans="1:4">
      <c r="A6" s="141" t="s">
        <v>1521</v>
      </c>
      <c r="B6" s="142"/>
      <c r="C6" s="143"/>
      <c r="D6" s="144"/>
    </row>
    <row r="7" s="150" customFormat="1" ht="36" customHeight="1" spans="1:4">
      <c r="A7" s="141" t="s">
        <v>1522</v>
      </c>
      <c r="B7" s="145"/>
      <c r="C7" s="143"/>
      <c r="D7" s="112"/>
    </row>
    <row r="8" s="151" customFormat="1" ht="36" customHeight="1" spans="1:4">
      <c r="A8" s="141" t="s">
        <v>1523</v>
      </c>
      <c r="B8" s="145"/>
      <c r="C8" s="114"/>
      <c r="D8" s="112"/>
    </row>
    <row r="9" s="150" customFormat="1" ht="36" customHeight="1" spans="1:4">
      <c r="A9" s="141" t="s">
        <v>1524</v>
      </c>
      <c r="B9" s="114"/>
      <c r="C9" s="114"/>
      <c r="D9" s="112"/>
    </row>
    <row r="10" s="150" customFormat="1" ht="36" customHeight="1" spans="1:4">
      <c r="A10" s="137" t="s">
        <v>1525</v>
      </c>
      <c r="B10" s="115"/>
      <c r="C10" s="115"/>
      <c r="D10" s="108"/>
    </row>
    <row r="11" s="150" customFormat="1" ht="36" customHeight="1" spans="1:4">
      <c r="A11" s="141" t="s">
        <v>1521</v>
      </c>
      <c r="B11" s="114"/>
      <c r="C11" s="114"/>
      <c r="D11" s="112"/>
    </row>
    <row r="12" s="150" customFormat="1" ht="36" customHeight="1" spans="1:4">
      <c r="A12" s="141" t="s">
        <v>1522</v>
      </c>
      <c r="B12" s="114"/>
      <c r="C12" s="114"/>
      <c r="D12" s="112"/>
    </row>
    <row r="13" s="150" customFormat="1" ht="36" customHeight="1" spans="1:4">
      <c r="A13" s="141" t="s">
        <v>1523</v>
      </c>
      <c r="B13" s="114"/>
      <c r="C13" s="114"/>
      <c r="D13" s="112"/>
    </row>
    <row r="14" s="150" customFormat="1" ht="36" customHeight="1" spans="1:4">
      <c r="A14" s="141" t="s">
        <v>1526</v>
      </c>
      <c r="B14" s="114"/>
      <c r="C14" s="114"/>
      <c r="D14" s="112"/>
    </row>
    <row r="15" s="150" customFormat="1" ht="36" customHeight="1" spans="1:4">
      <c r="A15" s="137" t="s">
        <v>1527</v>
      </c>
      <c r="B15" s="106"/>
      <c r="C15" s="139"/>
      <c r="D15" s="108"/>
    </row>
    <row r="16" s="161" customFormat="1" ht="36" customHeight="1" spans="1:4">
      <c r="A16" s="141" t="s">
        <v>1521</v>
      </c>
      <c r="B16" s="110"/>
      <c r="C16" s="143"/>
      <c r="D16" s="112"/>
    </row>
    <row r="17" s="160" customFormat="1" ht="36" customHeight="1" spans="1:4">
      <c r="A17" s="141" t="s">
        <v>1522</v>
      </c>
      <c r="B17" s="110"/>
      <c r="C17" s="143"/>
      <c r="D17" s="112"/>
    </row>
    <row r="18" s="150" customFormat="1" ht="36" customHeight="1" spans="1:4">
      <c r="A18" s="141" t="s">
        <v>1523</v>
      </c>
      <c r="B18" s="110"/>
      <c r="C18" s="143"/>
      <c r="D18" s="112"/>
    </row>
    <row r="19" s="150" customFormat="1" ht="36" customHeight="1" spans="1:4">
      <c r="A19" s="141" t="s">
        <v>1526</v>
      </c>
      <c r="B19" s="114"/>
      <c r="C19" s="114"/>
      <c r="D19" s="112"/>
    </row>
    <row r="20" s="161" customFormat="1" ht="36" customHeight="1" spans="1:4">
      <c r="A20" s="137" t="s">
        <v>1528</v>
      </c>
      <c r="B20" s="115"/>
      <c r="C20" s="115"/>
      <c r="D20" s="108"/>
    </row>
    <row r="21" s="160" customFormat="1" ht="36" customHeight="1" spans="1:4">
      <c r="A21" s="141" t="s">
        <v>1521</v>
      </c>
      <c r="B21" s="114"/>
      <c r="C21" s="114"/>
      <c r="D21" s="112"/>
    </row>
    <row r="22" s="150" customFormat="1" ht="36" customHeight="1" spans="1:4">
      <c r="A22" s="141" t="s">
        <v>1522</v>
      </c>
      <c r="B22" s="114"/>
      <c r="C22" s="114"/>
      <c r="D22" s="112"/>
    </row>
    <row r="23" s="150" customFormat="1" ht="36" customHeight="1" spans="1:4">
      <c r="A23" s="146" t="s">
        <v>1529</v>
      </c>
      <c r="B23" s="114"/>
      <c r="C23" s="114"/>
      <c r="D23" s="112"/>
    </row>
    <row r="24" s="161" customFormat="1" ht="36" customHeight="1" spans="1:4">
      <c r="A24" s="141" t="s">
        <v>1526</v>
      </c>
      <c r="B24" s="114"/>
      <c r="C24" s="114"/>
      <c r="D24" s="112"/>
    </row>
    <row r="25" s="160" customFormat="1" ht="36" customHeight="1" spans="1:4">
      <c r="A25" s="137" t="s">
        <v>1530</v>
      </c>
      <c r="B25" s="115"/>
      <c r="C25" s="115"/>
      <c r="D25" s="108"/>
    </row>
    <row r="26" s="150" customFormat="1" ht="36" customHeight="1" spans="1:4">
      <c r="A26" s="141" t="s">
        <v>1521</v>
      </c>
      <c r="B26" s="114"/>
      <c r="C26" s="114"/>
      <c r="D26" s="112"/>
    </row>
    <row r="27" s="150" customFormat="1" ht="36" customHeight="1" spans="1:4">
      <c r="A27" s="141" t="s">
        <v>1522</v>
      </c>
      <c r="B27" s="114"/>
      <c r="C27" s="114"/>
      <c r="D27" s="112"/>
    </row>
    <row r="28" s="161" customFormat="1" ht="36" customHeight="1" spans="1:4">
      <c r="A28" s="141" t="s">
        <v>1523</v>
      </c>
      <c r="B28" s="114"/>
      <c r="C28" s="114"/>
      <c r="D28" s="112"/>
    </row>
    <row r="29" s="160" customFormat="1" ht="36" customHeight="1" spans="1:4">
      <c r="A29" s="141" t="s">
        <v>1526</v>
      </c>
      <c r="B29" s="114"/>
      <c r="C29" s="114"/>
      <c r="D29" s="112"/>
    </row>
    <row r="30" s="150" customFormat="1" ht="36" customHeight="1" spans="1:4">
      <c r="A30" s="137" t="s">
        <v>1531</v>
      </c>
      <c r="B30" s="115"/>
      <c r="C30" s="115"/>
      <c r="D30" s="108"/>
    </row>
    <row r="31" s="150" customFormat="1" ht="36" customHeight="1" spans="1:4">
      <c r="A31" s="141" t="s">
        <v>1521</v>
      </c>
      <c r="B31" s="114"/>
      <c r="C31" s="114"/>
      <c r="D31" s="112"/>
    </row>
    <row r="32" s="161" customFormat="1" ht="36" customHeight="1" spans="1:4">
      <c r="A32" s="141" t="s">
        <v>1522</v>
      </c>
      <c r="B32" s="114"/>
      <c r="C32" s="114"/>
      <c r="D32" s="112"/>
    </row>
    <row r="33" s="160" customFormat="1" ht="36" customHeight="1" spans="1:4">
      <c r="A33" s="141" t="s">
        <v>1523</v>
      </c>
      <c r="B33" s="114"/>
      <c r="C33" s="114"/>
      <c r="D33" s="112"/>
    </row>
    <row r="34" s="150" customFormat="1" ht="36" customHeight="1" spans="1:4">
      <c r="A34" s="141" t="s">
        <v>1526</v>
      </c>
      <c r="B34" s="114"/>
      <c r="C34" s="114"/>
      <c r="D34" s="112"/>
    </row>
    <row r="35" s="150" customFormat="1" ht="36" customHeight="1" spans="1:4">
      <c r="A35" s="137" t="s">
        <v>1532</v>
      </c>
      <c r="B35" s="115"/>
      <c r="C35" s="115"/>
      <c r="D35" s="108"/>
    </row>
    <row r="36" s="150" customFormat="1" ht="36" customHeight="1" spans="1:4">
      <c r="A36" s="141" t="s">
        <v>1521</v>
      </c>
      <c r="B36" s="114"/>
      <c r="C36" s="114"/>
      <c r="D36" s="112"/>
    </row>
    <row r="37" s="150" customFormat="1" ht="36" customHeight="1" spans="1:4">
      <c r="A37" s="141" t="s">
        <v>1522</v>
      </c>
      <c r="B37" s="114"/>
      <c r="C37" s="114"/>
      <c r="D37" s="112"/>
    </row>
    <row r="38" s="150" customFormat="1" ht="36" customHeight="1" spans="1:4">
      <c r="A38" s="141" t="s">
        <v>1523</v>
      </c>
      <c r="B38" s="114"/>
      <c r="C38" s="114"/>
      <c r="D38" s="112"/>
    </row>
    <row r="39" s="150" customFormat="1" ht="36" customHeight="1" spans="1:4">
      <c r="A39" s="141" t="s">
        <v>1526</v>
      </c>
      <c r="B39" s="114"/>
      <c r="C39" s="114"/>
      <c r="D39" s="112"/>
    </row>
    <row r="40" s="150" customFormat="1" ht="36" customHeight="1" spans="1:4">
      <c r="A40" s="118" t="s">
        <v>1533</v>
      </c>
      <c r="B40" s="115"/>
      <c r="C40" s="115"/>
      <c r="D40" s="108"/>
    </row>
    <row r="41" s="150" customFormat="1" ht="36" customHeight="1" spans="1:4">
      <c r="A41" s="109" t="s">
        <v>1534</v>
      </c>
      <c r="B41" s="114"/>
      <c r="C41" s="121"/>
      <c r="D41" s="122"/>
    </row>
    <row r="42" s="150" customFormat="1" ht="36" customHeight="1" spans="1:4">
      <c r="A42" s="109" t="s">
        <v>1535</v>
      </c>
      <c r="B42" s="147"/>
      <c r="C42" s="110"/>
      <c r="D42" s="112"/>
    </row>
    <row r="43" s="150" customFormat="1" ht="36" customHeight="1" spans="1:4">
      <c r="A43" s="120" t="s">
        <v>1536</v>
      </c>
      <c r="B43" s="148"/>
      <c r="C43" s="148"/>
      <c r="D43" s="122"/>
    </row>
    <row r="44" s="150" customFormat="1" ht="36" customHeight="1" spans="1:4">
      <c r="A44" s="124" t="s">
        <v>1537</v>
      </c>
      <c r="B44" s="110"/>
      <c r="C44" s="110"/>
      <c r="D44" s="112"/>
    </row>
    <row r="45" s="150" customFormat="1" ht="36" customHeight="1" spans="1:4">
      <c r="A45" s="149" t="s">
        <v>1538</v>
      </c>
      <c r="B45" s="106"/>
      <c r="C45" s="106"/>
      <c r="D45" s="108"/>
    </row>
    <row r="46" s="150" customFormat="1" ht="36" customHeight="1" spans="1:4">
      <c r="A46" s="124" t="s">
        <v>1539</v>
      </c>
      <c r="B46" s="110"/>
      <c r="C46" s="110"/>
      <c r="D46" s="112"/>
    </row>
    <row r="47" s="150" customFormat="1" ht="36" customHeight="1" spans="1:4">
      <c r="A47" s="149" t="s">
        <v>1540</v>
      </c>
      <c r="B47" s="110"/>
      <c r="C47" s="110"/>
      <c r="D47" s="112"/>
    </row>
    <row r="48" s="150" customFormat="1" ht="36" customHeight="1" spans="1:4">
      <c r="A48" s="124" t="s">
        <v>1541</v>
      </c>
      <c r="B48" s="145"/>
      <c r="C48" s="145"/>
      <c r="D48" s="112"/>
    </row>
    <row r="49" s="150" customFormat="1" ht="36" customHeight="1" spans="1:4">
      <c r="A49" s="126" t="s">
        <v>1542</v>
      </c>
      <c r="B49" s="106"/>
      <c r="C49" s="106"/>
      <c r="D49" s="108"/>
    </row>
  </sheetData>
  <mergeCells count="2">
    <mergeCell ref="A1:D1"/>
    <mergeCell ref="A2:D2"/>
  </mergeCells>
  <conditionalFormatting sqref="B10:C12 E33:F43 B14:C14 B29:C31 E5:F31 B33:C39 B21:C23 B25:C27 B19:C19 C8">
    <cfRule type="cellIs" dxfId="3" priority="1" stopIfTrue="1" operator="lessThanOrEqual">
      <formula>-1</formula>
    </cfRule>
  </conditionalFormatting>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B8" sqref="B8"/>
    </sheetView>
  </sheetViews>
  <sheetFormatPr defaultColWidth="9" defaultRowHeight="14.25" outlineLevelCol="3"/>
  <cols>
    <col min="1" max="1" width="50.75" style="150" customWidth="1"/>
    <col min="2" max="4" width="21.6333333333333" style="150" customWidth="1"/>
    <col min="5" max="16384" width="9" style="150"/>
  </cols>
  <sheetData>
    <row r="1" s="150" customFormat="1" ht="45" customHeight="1" spans="1:4">
      <c r="A1" s="152" t="s">
        <v>28</v>
      </c>
      <c r="B1" s="152"/>
      <c r="C1" s="152"/>
      <c r="D1" s="152"/>
    </row>
    <row r="2" s="150" customFormat="1" ht="20" customHeight="1" spans="1:4">
      <c r="A2" s="153" t="s">
        <v>1519</v>
      </c>
      <c r="B2" s="153"/>
      <c r="C2" s="153"/>
      <c r="D2" s="153"/>
    </row>
    <row r="3" s="150" customFormat="1" ht="20.1" customHeight="1" spans="1:4">
      <c r="A3" s="154"/>
      <c r="B3" s="155"/>
      <c r="C3" s="156"/>
      <c r="D3" s="157" t="s">
        <v>1543</v>
      </c>
    </row>
    <row r="4" s="150" customFormat="1" ht="45" customHeight="1" spans="1:4">
      <c r="A4" s="135" t="s">
        <v>1544</v>
      </c>
      <c r="B4" s="136" t="s">
        <v>86</v>
      </c>
      <c r="C4" s="158" t="s">
        <v>87</v>
      </c>
      <c r="D4" s="158" t="s">
        <v>88</v>
      </c>
    </row>
    <row r="5" s="150" customFormat="1" ht="36" customHeight="1" spans="1:4">
      <c r="A5" s="105" t="s">
        <v>1545</v>
      </c>
      <c r="B5" s="106"/>
      <c r="C5" s="107"/>
      <c r="D5" s="108"/>
    </row>
    <row r="6" s="150" customFormat="1" ht="36" customHeight="1" spans="1:4">
      <c r="A6" s="109" t="s">
        <v>1546</v>
      </c>
      <c r="B6" s="110"/>
      <c r="C6" s="111"/>
      <c r="D6" s="112"/>
    </row>
    <row r="7" s="151" customFormat="1" ht="36" customHeight="1" spans="1:4">
      <c r="A7" s="113" t="s">
        <v>1547</v>
      </c>
      <c r="B7" s="114"/>
      <c r="C7" s="114"/>
      <c r="D7" s="112"/>
    </row>
    <row r="8" s="150" customFormat="1" ht="36" customHeight="1" spans="1:4">
      <c r="A8" s="105" t="s">
        <v>1548</v>
      </c>
      <c r="B8" s="115"/>
      <c r="C8" s="115"/>
      <c r="D8" s="108"/>
    </row>
    <row r="9" s="150" customFormat="1" ht="36" customHeight="1" spans="1:4">
      <c r="A9" s="109" t="s">
        <v>1546</v>
      </c>
      <c r="B9" s="114"/>
      <c r="C9" s="114"/>
      <c r="D9" s="112"/>
    </row>
    <row r="10" s="150" customFormat="1" ht="36" customHeight="1" spans="1:4">
      <c r="A10" s="113" t="s">
        <v>1547</v>
      </c>
      <c r="B10" s="114"/>
      <c r="C10" s="114"/>
      <c r="D10" s="112"/>
    </row>
    <row r="11" s="150" customFormat="1" ht="36" customHeight="1" spans="1:4">
      <c r="A11" s="105" t="s">
        <v>1549</v>
      </c>
      <c r="B11" s="106"/>
      <c r="C11" s="107"/>
      <c r="D11" s="108"/>
    </row>
    <row r="12" s="150" customFormat="1" ht="36" customHeight="1" spans="1:4">
      <c r="A12" s="109" t="s">
        <v>1546</v>
      </c>
      <c r="B12" s="110"/>
      <c r="C12" s="116"/>
      <c r="D12" s="112"/>
    </row>
    <row r="13" s="150" customFormat="1" ht="36" customHeight="1" spans="1:4">
      <c r="A13" s="113" t="s">
        <v>1547</v>
      </c>
      <c r="B13" s="114"/>
      <c r="C13" s="114"/>
      <c r="D13" s="112"/>
    </row>
    <row r="14" s="150" customFormat="1" ht="36" customHeight="1" spans="1:4">
      <c r="A14" s="105" t="s">
        <v>1550</v>
      </c>
      <c r="B14" s="115"/>
      <c r="C14" s="115"/>
      <c r="D14" s="108"/>
    </row>
    <row r="15" s="150" customFormat="1" ht="36" customHeight="1" spans="1:4">
      <c r="A15" s="109" t="s">
        <v>1546</v>
      </c>
      <c r="B15" s="114"/>
      <c r="C15" s="114"/>
      <c r="D15" s="112"/>
    </row>
    <row r="16" s="150" customFormat="1" ht="36" customHeight="1" spans="1:4">
      <c r="A16" s="113" t="s">
        <v>1547</v>
      </c>
      <c r="B16" s="114"/>
      <c r="C16" s="114"/>
      <c r="D16" s="112"/>
    </row>
    <row r="17" s="150" customFormat="1" ht="36" customHeight="1" spans="1:4">
      <c r="A17" s="105" t="s">
        <v>1551</v>
      </c>
      <c r="B17" s="115"/>
      <c r="C17" s="115"/>
      <c r="D17" s="108"/>
    </row>
    <row r="18" s="150" customFormat="1" ht="36" customHeight="1" spans="1:4">
      <c r="A18" s="109" t="s">
        <v>1546</v>
      </c>
      <c r="B18" s="114"/>
      <c r="C18" s="114"/>
      <c r="D18" s="112"/>
    </row>
    <row r="19" s="150" customFormat="1" ht="36" customHeight="1" spans="1:4">
      <c r="A19" s="113" t="s">
        <v>1547</v>
      </c>
      <c r="B19" s="114"/>
      <c r="C19" s="114"/>
      <c r="D19" s="112"/>
    </row>
    <row r="20" s="150" customFormat="1" ht="36" customHeight="1" spans="1:4">
      <c r="A20" s="105" t="s">
        <v>1552</v>
      </c>
      <c r="B20" s="115"/>
      <c r="C20" s="115"/>
      <c r="D20" s="108"/>
    </row>
    <row r="21" s="150" customFormat="1" ht="36" customHeight="1" spans="1:4">
      <c r="A21" s="109" t="s">
        <v>1546</v>
      </c>
      <c r="B21" s="114"/>
      <c r="C21" s="114"/>
      <c r="D21" s="112"/>
    </row>
    <row r="22" s="150" customFormat="1" ht="36" customHeight="1" spans="1:4">
      <c r="A22" s="113" t="s">
        <v>1547</v>
      </c>
      <c r="B22" s="114"/>
      <c r="C22" s="117"/>
      <c r="D22" s="112"/>
    </row>
    <row r="23" s="150" customFormat="1" ht="36" customHeight="1" spans="1:4">
      <c r="A23" s="105" t="s">
        <v>1553</v>
      </c>
      <c r="B23" s="115"/>
      <c r="C23" s="115"/>
      <c r="D23" s="108"/>
    </row>
    <row r="24" s="150" customFormat="1" ht="36" customHeight="1" spans="1:4">
      <c r="A24" s="109" t="s">
        <v>1546</v>
      </c>
      <c r="B24" s="114"/>
      <c r="C24" s="114"/>
      <c r="D24" s="112"/>
    </row>
    <row r="25" s="150" customFormat="1" ht="36" customHeight="1" spans="1:4">
      <c r="A25" s="113" t="s">
        <v>1547</v>
      </c>
      <c r="B25" s="114"/>
      <c r="C25" s="114"/>
      <c r="D25" s="112"/>
    </row>
    <row r="26" s="150" customFormat="1" ht="36" customHeight="1" spans="1:4">
      <c r="A26" s="118" t="s">
        <v>1554</v>
      </c>
      <c r="B26" s="115"/>
      <c r="C26" s="115"/>
      <c r="D26" s="108"/>
    </row>
    <row r="27" s="150" customFormat="1" ht="36" customHeight="1" spans="1:4">
      <c r="A27" s="120" t="s">
        <v>1546</v>
      </c>
      <c r="B27" s="121"/>
      <c r="C27" s="121"/>
      <c r="D27" s="122"/>
    </row>
    <row r="28" s="150" customFormat="1" ht="36" customHeight="1" spans="1:4">
      <c r="A28" s="113" t="s">
        <v>1547</v>
      </c>
      <c r="B28" s="110"/>
      <c r="C28" s="110"/>
      <c r="D28" s="112"/>
    </row>
    <row r="29" s="150" customFormat="1" ht="36" customHeight="1" spans="1:4">
      <c r="A29" s="123" t="s">
        <v>1555</v>
      </c>
      <c r="B29" s="107"/>
      <c r="C29" s="107"/>
      <c r="D29" s="108"/>
    </row>
    <row r="30" s="150" customFormat="1" ht="36" customHeight="1" spans="1:4">
      <c r="A30" s="124" t="s">
        <v>1556</v>
      </c>
      <c r="B30" s="110"/>
      <c r="C30" s="110"/>
      <c r="D30" s="112"/>
    </row>
    <row r="31" s="150" customFormat="1" ht="36" customHeight="1" spans="1:4">
      <c r="A31" s="113" t="s">
        <v>1557</v>
      </c>
      <c r="B31" s="110"/>
      <c r="C31" s="110"/>
      <c r="D31" s="112"/>
    </row>
    <row r="32" s="150" customFormat="1" ht="36" customHeight="1" spans="1:4">
      <c r="A32" s="113" t="s">
        <v>1558</v>
      </c>
      <c r="B32" s="125"/>
      <c r="C32" s="110"/>
      <c r="D32" s="112"/>
    </row>
    <row r="33" s="150" customFormat="1" ht="36" customHeight="1" spans="1:4">
      <c r="A33" s="123" t="s">
        <v>1559</v>
      </c>
      <c r="B33" s="125"/>
      <c r="C33" s="110"/>
      <c r="D33" s="112"/>
    </row>
    <row r="34" s="150" customFormat="1" ht="36" customHeight="1" spans="1:4">
      <c r="A34" s="126" t="s">
        <v>1198</v>
      </c>
      <c r="B34" s="106"/>
      <c r="C34" s="106"/>
      <c r="D34" s="112"/>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zoomScale="90" zoomScaleNormal="90" workbookViewId="0">
      <pane ySplit="3" topLeftCell="A22" activePane="bottomLeft" state="frozen"/>
      <selection/>
      <selection pane="bottomLeft" activeCell="D30" sqref="D30"/>
    </sheetView>
  </sheetViews>
  <sheetFormatPr defaultColWidth="9" defaultRowHeight="14.25" outlineLevelCol="3"/>
  <cols>
    <col min="1" max="1" width="50.75" style="168" customWidth="1"/>
    <col min="2" max="4" width="21.6333333333333" style="168" customWidth="1"/>
    <col min="5" max="16384" width="9" style="186"/>
  </cols>
  <sheetData>
    <row r="1" ht="45" customHeight="1" spans="1:4">
      <c r="A1" s="294" t="s">
        <v>2</v>
      </c>
      <c r="B1" s="294"/>
      <c r="C1" s="294"/>
      <c r="D1" s="294"/>
    </row>
    <row r="2" ht="18.95" customHeight="1" spans="1:4">
      <c r="A2" s="252"/>
      <c r="B2" s="253"/>
      <c r="D2" s="375" t="s">
        <v>84</v>
      </c>
    </row>
    <row r="3" s="414" customFormat="1" ht="45" customHeight="1" spans="1:4">
      <c r="A3" s="295" t="s">
        <v>85</v>
      </c>
      <c r="B3" s="190" t="s">
        <v>86</v>
      </c>
      <c r="C3" s="190" t="s">
        <v>87</v>
      </c>
      <c r="D3" s="426" t="s">
        <v>88</v>
      </c>
    </row>
    <row r="4" ht="36" customHeight="1" spans="1:4">
      <c r="A4" s="418" t="s">
        <v>89</v>
      </c>
      <c r="B4" s="427">
        <v>37472</v>
      </c>
      <c r="C4" s="405">
        <v>46356</v>
      </c>
      <c r="D4" s="297">
        <f t="shared" ref="D4:D28" si="0">IFERROR((C4/B4-1)*100,"")</f>
        <v>23.7083689154569</v>
      </c>
    </row>
    <row r="5" ht="36" customHeight="1" spans="1:4">
      <c r="A5" s="418" t="s">
        <v>90</v>
      </c>
      <c r="B5" s="428"/>
      <c r="C5" s="405">
        <v>0</v>
      </c>
      <c r="D5" s="297" t="str">
        <f t="shared" si="0"/>
        <v/>
      </c>
    </row>
    <row r="6" ht="36" customHeight="1" spans="1:4">
      <c r="A6" s="418" t="s">
        <v>91</v>
      </c>
      <c r="B6" s="428">
        <v>846</v>
      </c>
      <c r="C6" s="405">
        <v>725</v>
      </c>
      <c r="D6" s="297">
        <f t="shared" si="0"/>
        <v>-14.3026004728132</v>
      </c>
    </row>
    <row r="7" ht="36" customHeight="1" spans="1:4">
      <c r="A7" s="418" t="s">
        <v>92</v>
      </c>
      <c r="B7" s="405">
        <v>27903</v>
      </c>
      <c r="C7" s="405">
        <v>28518</v>
      </c>
      <c r="D7" s="297">
        <f t="shared" si="0"/>
        <v>2.20406407913127</v>
      </c>
    </row>
    <row r="8" ht="36" customHeight="1" spans="1:4">
      <c r="A8" s="418" t="s">
        <v>93</v>
      </c>
      <c r="B8" s="405">
        <v>96420</v>
      </c>
      <c r="C8" s="405">
        <v>94518</v>
      </c>
      <c r="D8" s="297">
        <f t="shared" si="0"/>
        <v>-1.97261978842563</v>
      </c>
    </row>
    <row r="9" ht="36" customHeight="1" spans="1:4">
      <c r="A9" s="418" t="s">
        <v>94</v>
      </c>
      <c r="B9" s="405">
        <v>385</v>
      </c>
      <c r="C9" s="405">
        <v>347</v>
      </c>
      <c r="D9" s="297">
        <f t="shared" si="0"/>
        <v>-9.87012987012987</v>
      </c>
    </row>
    <row r="10" ht="36" customHeight="1" spans="1:4">
      <c r="A10" s="418" t="s">
        <v>95</v>
      </c>
      <c r="B10" s="405">
        <v>4522</v>
      </c>
      <c r="C10" s="405">
        <v>2668</v>
      </c>
      <c r="D10" s="297">
        <f t="shared" si="0"/>
        <v>-40.999557717824</v>
      </c>
    </row>
    <row r="11" ht="36" customHeight="1" spans="1:4">
      <c r="A11" s="418" t="s">
        <v>96</v>
      </c>
      <c r="B11" s="405">
        <v>59081</v>
      </c>
      <c r="C11" s="405">
        <v>65435</v>
      </c>
      <c r="D11" s="297">
        <f t="shared" si="0"/>
        <v>10.7547265618388</v>
      </c>
    </row>
    <row r="12" ht="36" customHeight="1" spans="1:4">
      <c r="A12" s="418" t="s">
        <v>97</v>
      </c>
      <c r="B12" s="405">
        <v>40708</v>
      </c>
      <c r="C12" s="405">
        <v>50287</v>
      </c>
      <c r="D12" s="297">
        <f t="shared" si="0"/>
        <v>23.5310012773902</v>
      </c>
    </row>
    <row r="13" ht="36" customHeight="1" spans="1:4">
      <c r="A13" s="418" t="s">
        <v>98</v>
      </c>
      <c r="B13" s="405">
        <v>5001</v>
      </c>
      <c r="C13" s="405">
        <v>2756</v>
      </c>
      <c r="D13" s="297">
        <f t="shared" si="0"/>
        <v>-44.8910217956409</v>
      </c>
    </row>
    <row r="14" ht="36" customHeight="1" spans="1:4">
      <c r="A14" s="418" t="s">
        <v>99</v>
      </c>
      <c r="B14" s="405">
        <v>89364</v>
      </c>
      <c r="C14" s="405">
        <v>33457</v>
      </c>
      <c r="D14" s="297">
        <f t="shared" si="0"/>
        <v>-62.5609865270131</v>
      </c>
    </row>
    <row r="15" ht="36" customHeight="1" spans="1:4">
      <c r="A15" s="418" t="s">
        <v>100</v>
      </c>
      <c r="B15" s="405">
        <v>49471</v>
      </c>
      <c r="C15" s="405">
        <v>41699</v>
      </c>
      <c r="D15" s="297">
        <f t="shared" si="0"/>
        <v>-15.7102140648056</v>
      </c>
    </row>
    <row r="16" ht="36" customHeight="1" spans="1:4">
      <c r="A16" s="418" t="s">
        <v>101</v>
      </c>
      <c r="B16" s="405">
        <v>26032</v>
      </c>
      <c r="C16" s="405">
        <v>2782</v>
      </c>
      <c r="D16" s="297">
        <f t="shared" si="0"/>
        <v>-89.3131530424093</v>
      </c>
    </row>
    <row r="17" ht="36" customHeight="1" spans="1:4">
      <c r="A17" s="422" t="s">
        <v>102</v>
      </c>
      <c r="B17" s="405">
        <v>52504</v>
      </c>
      <c r="C17" s="405">
        <v>12220</v>
      </c>
      <c r="D17" s="297">
        <f t="shared" si="0"/>
        <v>-76.7255828127381</v>
      </c>
    </row>
    <row r="18" ht="36" customHeight="1" spans="1:4">
      <c r="A18" s="418" t="s">
        <v>103</v>
      </c>
      <c r="B18" s="405">
        <v>13606</v>
      </c>
      <c r="C18" s="405">
        <v>5257</v>
      </c>
      <c r="D18" s="297">
        <f t="shared" si="0"/>
        <v>-61.3626341320006</v>
      </c>
    </row>
    <row r="19" ht="36" customHeight="1" spans="1:4">
      <c r="A19" s="418" t="s">
        <v>104</v>
      </c>
      <c r="B19" s="407"/>
      <c r="C19" s="407">
        <v>0</v>
      </c>
      <c r="D19" s="297" t="str">
        <f t="shared" si="0"/>
        <v/>
      </c>
    </row>
    <row r="20" ht="36" customHeight="1" spans="1:4">
      <c r="A20" s="418" t="s">
        <v>105</v>
      </c>
      <c r="B20" s="407"/>
      <c r="C20" s="407">
        <v>0</v>
      </c>
      <c r="D20" s="297" t="str">
        <f t="shared" si="0"/>
        <v/>
      </c>
    </row>
    <row r="21" ht="36" customHeight="1" spans="1:4">
      <c r="A21" s="418" t="s">
        <v>106</v>
      </c>
      <c r="B21" s="405">
        <v>2156</v>
      </c>
      <c r="C21" s="405">
        <v>1999</v>
      </c>
      <c r="D21" s="297">
        <f t="shared" si="0"/>
        <v>-7.28200371057514</v>
      </c>
    </row>
    <row r="22" ht="36" customHeight="1" spans="1:4">
      <c r="A22" s="418" t="s">
        <v>107</v>
      </c>
      <c r="B22" s="405">
        <v>28813</v>
      </c>
      <c r="C22" s="405">
        <v>22702</v>
      </c>
      <c r="D22" s="297">
        <f t="shared" si="0"/>
        <v>-21.2091764134245</v>
      </c>
    </row>
    <row r="23" ht="36" customHeight="1" spans="1:4">
      <c r="A23" s="418" t="s">
        <v>108</v>
      </c>
      <c r="B23" s="428">
        <v>606</v>
      </c>
      <c r="C23" s="405">
        <v>635</v>
      </c>
      <c r="D23" s="297">
        <f t="shared" si="0"/>
        <v>4.78547854785478</v>
      </c>
    </row>
    <row r="24" ht="36" customHeight="1" spans="1:4">
      <c r="A24" s="429" t="s">
        <v>109</v>
      </c>
      <c r="B24" s="405">
        <v>6532</v>
      </c>
      <c r="C24" s="405">
        <v>5236</v>
      </c>
      <c r="D24" s="297">
        <f t="shared" si="0"/>
        <v>-19.8407838334354</v>
      </c>
    </row>
    <row r="25" ht="36" customHeight="1" spans="1:4">
      <c r="A25" s="418" t="s">
        <v>110</v>
      </c>
      <c r="B25" s="428"/>
      <c r="C25" s="405">
        <v>7000</v>
      </c>
      <c r="D25" s="297" t="str">
        <f t="shared" si="0"/>
        <v/>
      </c>
    </row>
    <row r="26" ht="36" customHeight="1" spans="1:4">
      <c r="A26" s="422" t="s">
        <v>111</v>
      </c>
      <c r="B26" s="405">
        <v>38658</v>
      </c>
      <c r="C26" s="405">
        <v>36643</v>
      </c>
      <c r="D26" s="297">
        <f t="shared" si="0"/>
        <v>-5.21237518754204</v>
      </c>
    </row>
    <row r="27" ht="36" customHeight="1" spans="1:4">
      <c r="A27" s="430" t="s">
        <v>112</v>
      </c>
      <c r="B27" s="428">
        <v>141</v>
      </c>
      <c r="C27" s="428">
        <v>111</v>
      </c>
      <c r="D27" s="297">
        <f t="shared" si="0"/>
        <v>-21.2765957446808</v>
      </c>
    </row>
    <row r="28" ht="36" customHeight="1" spans="1:4">
      <c r="A28" s="430" t="s">
        <v>113</v>
      </c>
      <c r="B28" s="428"/>
      <c r="C28" s="405">
        <v>32776</v>
      </c>
      <c r="D28" s="297" t="str">
        <f t="shared" si="0"/>
        <v/>
      </c>
    </row>
    <row r="29" ht="36" customHeight="1" spans="1:4">
      <c r="A29" s="424"/>
      <c r="B29" s="407"/>
      <c r="C29" s="407"/>
      <c r="D29" s="297" t="str">
        <f t="shared" ref="D29:D40" si="1">IFERROR((C29/B29-1)*100,"")</f>
        <v/>
      </c>
    </row>
    <row r="30" s="425" customFormat="1" ht="36" customHeight="1" spans="1:4">
      <c r="A30" s="424" t="s">
        <v>114</v>
      </c>
      <c r="B30" s="404">
        <f>SUM(B4:B29)</f>
        <v>580221</v>
      </c>
      <c r="C30" s="404">
        <f>SUM(C4:C29)</f>
        <v>494127</v>
      </c>
      <c r="D30" s="269">
        <f t="shared" si="1"/>
        <v>-14.83813926073</v>
      </c>
    </row>
    <row r="31" s="425" customFormat="1" ht="36" customHeight="1" spans="1:4">
      <c r="A31" s="431" t="s">
        <v>115</v>
      </c>
      <c r="B31" s="404">
        <v>166665</v>
      </c>
      <c r="C31" s="404">
        <v>112300</v>
      </c>
      <c r="D31" s="269">
        <f t="shared" si="1"/>
        <v>-32.6193261932619</v>
      </c>
    </row>
    <row r="32" s="425" customFormat="1" ht="36" customHeight="1" spans="1:4">
      <c r="A32" s="417" t="s">
        <v>116</v>
      </c>
      <c r="B32" s="404">
        <f>B33+B34+B35+B36+B37+B38+B39</f>
        <v>137229</v>
      </c>
      <c r="C32" s="404">
        <f>C33+C34+C35+C36+C37+C38+C39</f>
        <v>110735</v>
      </c>
      <c r="D32" s="269">
        <f t="shared" si="1"/>
        <v>-19.3064148248548</v>
      </c>
    </row>
    <row r="33" ht="36" customHeight="1" spans="1:4">
      <c r="A33" s="418" t="s">
        <v>117</v>
      </c>
      <c r="B33" s="407"/>
      <c r="C33" s="407"/>
      <c r="D33" s="297" t="str">
        <f t="shared" si="1"/>
        <v/>
      </c>
    </row>
    <row r="34" ht="36" customHeight="1" spans="1:4">
      <c r="A34" s="418" t="s">
        <v>118</v>
      </c>
      <c r="B34" s="407"/>
      <c r="C34" s="407"/>
      <c r="D34" s="297" t="str">
        <f t="shared" si="1"/>
        <v/>
      </c>
    </row>
    <row r="35" ht="36" customHeight="1" spans="1:4">
      <c r="A35" s="418" t="s">
        <v>119</v>
      </c>
      <c r="B35" s="407"/>
      <c r="C35" s="407"/>
      <c r="D35" s="297" t="str">
        <f t="shared" si="1"/>
        <v/>
      </c>
    </row>
    <row r="36" ht="36" customHeight="1" spans="1:4">
      <c r="A36" s="418" t="s">
        <v>120</v>
      </c>
      <c r="B36" s="407">
        <v>104358</v>
      </c>
      <c r="C36" s="407">
        <v>110735</v>
      </c>
      <c r="D36" s="297">
        <f t="shared" si="1"/>
        <v>6.11069587381896</v>
      </c>
    </row>
    <row r="37" ht="36" customHeight="1" spans="1:4">
      <c r="A37" s="418" t="s">
        <v>121</v>
      </c>
      <c r="B37" s="407"/>
      <c r="C37" s="407"/>
      <c r="D37" s="297" t="str">
        <f t="shared" si="1"/>
        <v/>
      </c>
    </row>
    <row r="38" ht="36" customHeight="1" spans="1:4">
      <c r="A38" s="418" t="s">
        <v>122</v>
      </c>
      <c r="B38" s="407">
        <v>17517</v>
      </c>
      <c r="C38" s="407"/>
      <c r="D38" s="297">
        <f t="shared" si="1"/>
        <v>-100</v>
      </c>
    </row>
    <row r="39" ht="36" customHeight="1" spans="1:4">
      <c r="A39" s="418" t="s">
        <v>123</v>
      </c>
      <c r="B39" s="407">
        <v>15354</v>
      </c>
      <c r="C39" s="407"/>
      <c r="D39" s="297">
        <f t="shared" si="1"/>
        <v>-100</v>
      </c>
    </row>
    <row r="40" ht="36" customHeight="1" spans="1:4">
      <c r="A40" s="424" t="s">
        <v>124</v>
      </c>
      <c r="B40" s="404">
        <f>B30+B31+B32</f>
        <v>884115</v>
      </c>
      <c r="C40" s="404">
        <f>C30+C31+C32</f>
        <v>717162</v>
      </c>
      <c r="D40" s="269">
        <f t="shared" si="1"/>
        <v>-18.883629392104</v>
      </c>
    </row>
  </sheetData>
  <mergeCells count="1">
    <mergeCell ref="A1:D1"/>
  </mergeCells>
  <conditionalFormatting sqref="C34:C39 D2">
    <cfRule type="cellIs" dxfId="0" priority="28" stopIfTrue="1" operator="lessThanOrEqual">
      <formula>-1</formula>
    </cfRule>
  </conditionalFormatting>
  <conditionalFormatting sqref="A29:B30 C30">
    <cfRule type="expression" dxfId="2"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B8" sqref="B8"/>
    </sheetView>
  </sheetViews>
  <sheetFormatPr defaultColWidth="9" defaultRowHeight="14.25" outlineLevelCol="7"/>
  <cols>
    <col min="1" max="1" width="50.75" style="127" customWidth="1"/>
    <col min="2" max="4" width="21.6333333333333" style="127" customWidth="1"/>
    <col min="5" max="16384" width="9" style="127"/>
  </cols>
  <sheetData>
    <row r="1" s="127" customFormat="1" ht="45" customHeight="1" spans="1:4">
      <c r="A1" s="129" t="s">
        <v>29</v>
      </c>
      <c r="B1" s="129"/>
      <c r="C1" s="129"/>
      <c r="D1" s="129"/>
    </row>
    <row r="2" s="127" customFormat="1" ht="24" customHeight="1" spans="1:4">
      <c r="A2" s="130" t="s">
        <v>1519</v>
      </c>
      <c r="B2" s="130"/>
      <c r="C2" s="130"/>
      <c r="D2" s="130"/>
    </row>
    <row r="3" s="127" customFormat="1" ht="20.1" customHeight="1" spans="1:4">
      <c r="A3" s="131"/>
      <c r="B3" s="132"/>
      <c r="C3" s="133"/>
      <c r="D3" s="134" t="s">
        <v>84</v>
      </c>
    </row>
    <row r="4" s="127" customFormat="1" ht="45" customHeight="1" spans="1:4">
      <c r="A4" s="135" t="s">
        <v>85</v>
      </c>
      <c r="B4" s="136" t="s">
        <v>86</v>
      </c>
      <c r="C4" s="136" t="s">
        <v>87</v>
      </c>
      <c r="D4" s="136" t="s">
        <v>88</v>
      </c>
    </row>
    <row r="5" s="127" customFormat="1" ht="36" customHeight="1" spans="1:4">
      <c r="A5" s="137" t="s">
        <v>1520</v>
      </c>
      <c r="B5" s="138"/>
      <c r="C5" s="139"/>
      <c r="D5" s="140"/>
    </row>
    <row r="6" s="127" customFormat="1" ht="36" customHeight="1" spans="1:4">
      <c r="A6" s="141" t="s">
        <v>1521</v>
      </c>
      <c r="B6" s="142"/>
      <c r="C6" s="143"/>
      <c r="D6" s="144"/>
    </row>
    <row r="7" s="127" customFormat="1" ht="36" customHeight="1" spans="1:4">
      <c r="A7" s="141" t="s">
        <v>1522</v>
      </c>
      <c r="B7" s="145"/>
      <c r="C7" s="143"/>
      <c r="D7" s="112"/>
    </row>
    <row r="8" s="128" customFormat="1" ht="36" customHeight="1" spans="1:4">
      <c r="A8" s="141" t="s">
        <v>1523</v>
      </c>
      <c r="B8" s="145"/>
      <c r="C8" s="114"/>
      <c r="D8" s="112"/>
    </row>
    <row r="9" s="128" customFormat="1" ht="36" customHeight="1" spans="1:4">
      <c r="A9" s="141" t="s">
        <v>1524</v>
      </c>
      <c r="B9" s="114"/>
      <c r="C9" s="114"/>
      <c r="D9" s="112"/>
    </row>
    <row r="10" s="128" customFormat="1" ht="36" customHeight="1" spans="1:4">
      <c r="A10" s="137" t="s">
        <v>1525</v>
      </c>
      <c r="B10" s="115"/>
      <c r="C10" s="115"/>
      <c r="D10" s="108"/>
    </row>
    <row r="11" s="128" customFormat="1" ht="36" customHeight="1" spans="1:4">
      <c r="A11" s="141" t="s">
        <v>1521</v>
      </c>
      <c r="B11" s="114"/>
      <c r="C11" s="114"/>
      <c r="D11" s="112"/>
    </row>
    <row r="12" s="128" customFormat="1" ht="36" customHeight="1" spans="1:4">
      <c r="A12" s="141" t="s">
        <v>1522</v>
      </c>
      <c r="B12" s="114"/>
      <c r="C12" s="114"/>
      <c r="D12" s="112"/>
    </row>
    <row r="13" s="128" customFormat="1" ht="36" customHeight="1" spans="1:4">
      <c r="A13" s="141" t="s">
        <v>1523</v>
      </c>
      <c r="B13" s="114"/>
      <c r="C13" s="114"/>
      <c r="D13" s="112"/>
    </row>
    <row r="14" s="127" customFormat="1" ht="36" customHeight="1" spans="1:4">
      <c r="A14" s="141" t="s">
        <v>1526</v>
      </c>
      <c r="B14" s="114"/>
      <c r="C14" s="114"/>
      <c r="D14" s="112"/>
    </row>
    <row r="15" s="127" customFormat="1" ht="36" customHeight="1" spans="1:4">
      <c r="A15" s="137" t="s">
        <v>1527</v>
      </c>
      <c r="B15" s="106"/>
      <c r="C15" s="139"/>
      <c r="D15" s="108"/>
    </row>
    <row r="16" s="127" customFormat="1" ht="36" customHeight="1" spans="1:4">
      <c r="A16" s="141" t="s">
        <v>1521</v>
      </c>
      <c r="B16" s="110"/>
      <c r="C16" s="143"/>
      <c r="D16" s="112"/>
    </row>
    <row r="17" s="127" customFormat="1" ht="36" customHeight="1" spans="1:4">
      <c r="A17" s="141" t="s">
        <v>1522</v>
      </c>
      <c r="B17" s="110"/>
      <c r="C17" s="143"/>
      <c r="D17" s="112"/>
    </row>
    <row r="18" s="127" customFormat="1" ht="36" customHeight="1" spans="1:4">
      <c r="A18" s="141" t="s">
        <v>1523</v>
      </c>
      <c r="B18" s="110"/>
      <c r="C18" s="143"/>
      <c r="D18" s="112"/>
    </row>
    <row r="19" s="127" customFormat="1" ht="36" customHeight="1" spans="1:4">
      <c r="A19" s="141" t="s">
        <v>1526</v>
      </c>
      <c r="B19" s="114"/>
      <c r="C19" s="114"/>
      <c r="D19" s="112"/>
    </row>
    <row r="20" s="127" customFormat="1" ht="36" customHeight="1" spans="1:4">
      <c r="A20" s="137" t="s">
        <v>1528</v>
      </c>
      <c r="B20" s="115"/>
      <c r="C20" s="115"/>
      <c r="D20" s="108"/>
    </row>
    <row r="21" s="127" customFormat="1" ht="36" customHeight="1" spans="1:4">
      <c r="A21" s="141" t="s">
        <v>1521</v>
      </c>
      <c r="B21" s="114"/>
      <c r="C21" s="114"/>
      <c r="D21" s="112"/>
    </row>
    <row r="22" s="127" customFormat="1" ht="36" customHeight="1" spans="1:4">
      <c r="A22" s="141" t="s">
        <v>1522</v>
      </c>
      <c r="B22" s="114"/>
      <c r="C22" s="114"/>
      <c r="D22" s="112"/>
    </row>
    <row r="23" s="127" customFormat="1" ht="36" customHeight="1" spans="1:4">
      <c r="A23" s="146" t="s">
        <v>1529</v>
      </c>
      <c r="B23" s="114"/>
      <c r="C23" s="114"/>
      <c r="D23" s="112"/>
    </row>
    <row r="24" s="127" customFormat="1" ht="36" customHeight="1" spans="1:4">
      <c r="A24" s="141" t="s">
        <v>1526</v>
      </c>
      <c r="B24" s="114"/>
      <c r="C24" s="114"/>
      <c r="D24" s="112"/>
    </row>
    <row r="25" s="127" customFormat="1" ht="36" customHeight="1" spans="1:4">
      <c r="A25" s="137" t="s">
        <v>1530</v>
      </c>
      <c r="B25" s="115"/>
      <c r="C25" s="115"/>
      <c r="D25" s="108"/>
    </row>
    <row r="26" s="127" customFormat="1" ht="36" customHeight="1" spans="1:4">
      <c r="A26" s="141" t="s">
        <v>1521</v>
      </c>
      <c r="B26" s="114"/>
      <c r="C26" s="114"/>
      <c r="D26" s="112"/>
    </row>
    <row r="27" s="127" customFormat="1" ht="36" customHeight="1" spans="1:4">
      <c r="A27" s="141" t="s">
        <v>1522</v>
      </c>
      <c r="B27" s="114"/>
      <c r="C27" s="114"/>
      <c r="D27" s="112"/>
    </row>
    <row r="28" s="127" customFormat="1" ht="36" customHeight="1" spans="1:4">
      <c r="A28" s="141" t="s">
        <v>1523</v>
      </c>
      <c r="B28" s="114"/>
      <c r="C28" s="114"/>
      <c r="D28" s="112"/>
    </row>
    <row r="29" s="127" customFormat="1" ht="36" customHeight="1" spans="1:4">
      <c r="A29" s="141" t="s">
        <v>1526</v>
      </c>
      <c r="B29" s="114"/>
      <c r="C29" s="114"/>
      <c r="D29" s="112"/>
    </row>
    <row r="30" s="127" customFormat="1" ht="36" customHeight="1" spans="1:4">
      <c r="A30" s="137" t="s">
        <v>1531</v>
      </c>
      <c r="B30" s="115"/>
      <c r="C30" s="115"/>
      <c r="D30" s="108"/>
    </row>
    <row r="31" s="127" customFormat="1" ht="36" customHeight="1" spans="1:4">
      <c r="A31" s="141" t="s">
        <v>1521</v>
      </c>
      <c r="B31" s="114"/>
      <c r="C31" s="114"/>
      <c r="D31" s="112"/>
    </row>
    <row r="32" s="127" customFormat="1" ht="36" customHeight="1" spans="1:4">
      <c r="A32" s="141" t="s">
        <v>1522</v>
      </c>
      <c r="B32" s="114"/>
      <c r="C32" s="114"/>
      <c r="D32" s="112"/>
    </row>
    <row r="33" s="127" customFormat="1" ht="36" customHeight="1" spans="1:8">
      <c r="A33" s="141" t="s">
        <v>1523</v>
      </c>
      <c r="B33" s="114"/>
      <c r="C33" s="114"/>
      <c r="D33" s="112"/>
    </row>
    <row r="34" s="127" customFormat="1" ht="36" customHeight="1" spans="1:8">
      <c r="A34" s="141" t="s">
        <v>1526</v>
      </c>
      <c r="B34" s="114"/>
      <c r="C34" s="114"/>
      <c r="D34" s="112"/>
    </row>
    <row r="35" s="127" customFormat="1" ht="36" customHeight="1" spans="1:8">
      <c r="A35" s="137" t="s">
        <v>1532</v>
      </c>
      <c r="B35" s="115"/>
      <c r="C35" s="115"/>
      <c r="D35" s="108"/>
    </row>
    <row r="36" s="127" customFormat="1" ht="36" customHeight="1" spans="1:8">
      <c r="A36" s="141" t="s">
        <v>1521</v>
      </c>
      <c r="B36" s="114"/>
      <c r="C36" s="114"/>
      <c r="D36" s="112"/>
    </row>
    <row r="37" s="127" customFormat="1" ht="36" customHeight="1" spans="1:8">
      <c r="A37" s="141" t="s">
        <v>1522</v>
      </c>
      <c r="B37" s="114"/>
      <c r="C37" s="114"/>
      <c r="D37" s="112"/>
    </row>
    <row r="38" s="127" customFormat="1" ht="36" customHeight="1" spans="1:8">
      <c r="A38" s="141" t="s">
        <v>1523</v>
      </c>
      <c r="B38" s="114"/>
      <c r="C38" s="114"/>
      <c r="D38" s="112"/>
    </row>
    <row r="39" s="127" customFormat="1" ht="36" customHeight="1" spans="1:8">
      <c r="A39" s="141" t="s">
        <v>1526</v>
      </c>
      <c r="B39" s="114"/>
      <c r="C39" s="114"/>
      <c r="D39" s="112"/>
    </row>
    <row r="40" s="127" customFormat="1" ht="36" customHeight="1" spans="1:8">
      <c r="A40" s="118" t="s">
        <v>1533</v>
      </c>
      <c r="B40" s="115"/>
      <c r="C40" s="115"/>
      <c r="D40" s="108"/>
    </row>
    <row r="41" s="127" customFormat="1" ht="36" customHeight="1" spans="1:8">
      <c r="A41" s="109" t="s">
        <v>1534</v>
      </c>
      <c r="B41" s="114"/>
      <c r="C41" s="121"/>
      <c r="D41" s="122"/>
    </row>
    <row r="42" s="127" customFormat="1" ht="36" customHeight="1" spans="1:8">
      <c r="A42" s="109" t="s">
        <v>1535</v>
      </c>
      <c r="B42" s="147"/>
      <c r="C42" s="110"/>
      <c r="D42" s="112"/>
    </row>
    <row r="43" s="127" customFormat="1" ht="36" customHeight="1" spans="1:8">
      <c r="A43" s="120" t="s">
        <v>1536</v>
      </c>
      <c r="B43" s="148"/>
      <c r="C43" s="148"/>
      <c r="D43" s="122"/>
    </row>
    <row r="44" s="127" customFormat="1" ht="18.75" spans="1:8">
      <c r="A44" s="124" t="s">
        <v>1537</v>
      </c>
      <c r="B44" s="110"/>
      <c r="C44" s="110"/>
      <c r="D44" s="112"/>
      <c r="E44" s="119"/>
      <c r="F44" s="119"/>
      <c r="G44" s="119"/>
      <c r="H44" s="119"/>
    </row>
    <row r="45" s="127" customFormat="1" ht="36" customHeight="1" spans="1:8">
      <c r="A45" s="149" t="s">
        <v>1538</v>
      </c>
      <c r="B45" s="106"/>
      <c r="C45" s="106"/>
      <c r="D45" s="108"/>
    </row>
    <row r="46" s="127" customFormat="1" ht="36" customHeight="1" spans="1:8">
      <c r="A46" s="124" t="s">
        <v>1539</v>
      </c>
      <c r="B46" s="110"/>
      <c r="C46" s="110"/>
      <c r="D46" s="112"/>
    </row>
    <row r="47" s="127" customFormat="1" ht="36" customHeight="1" spans="1:8">
      <c r="A47" s="149" t="s">
        <v>1540</v>
      </c>
      <c r="B47" s="110"/>
      <c r="C47" s="110"/>
      <c r="D47" s="112"/>
    </row>
    <row r="48" s="127" customFormat="1" ht="37.5" spans="1:8">
      <c r="A48" s="124" t="s">
        <v>1541</v>
      </c>
      <c r="B48" s="145"/>
      <c r="C48" s="145"/>
      <c r="D48" s="112"/>
    </row>
    <row r="49" s="127" customFormat="1" ht="27" customHeight="1" spans="1:4">
      <c r="A49" s="126" t="s">
        <v>1542</v>
      </c>
      <c r="B49" s="106"/>
      <c r="C49" s="106"/>
      <c r="D49" s="108"/>
    </row>
  </sheetData>
  <mergeCells count="2">
    <mergeCell ref="A1:D1"/>
    <mergeCell ref="A2:D2"/>
  </mergeCells>
  <conditionalFormatting sqref="B10:C12 B14:C14 B29:C31 B33:C39 B21:C23 B25:C27 B19:C19 C8">
    <cfRule type="cellIs" dxfId="3" priority="1" stopIfTrue="1" operator="lessThanOrEqual">
      <formula>-1</formula>
    </cfRule>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9" sqref="A9"/>
    </sheetView>
  </sheetViews>
  <sheetFormatPr defaultColWidth="9" defaultRowHeight="14.25" outlineLevelCol="7"/>
  <cols>
    <col min="1" max="1" width="50.75" style="94" customWidth="1"/>
    <col min="2" max="3" width="21.6333333333333" style="95" customWidth="1"/>
    <col min="4" max="4" width="21.6333333333333" style="94" customWidth="1"/>
    <col min="5" max="245" width="9" style="94"/>
    <col min="246" max="246" width="41.6333333333333" style="94" customWidth="1"/>
    <col min="247" max="248" width="14.5" style="94" customWidth="1"/>
    <col min="249" max="249" width="13.8833333333333" style="94" customWidth="1"/>
    <col min="250" max="252" width="9" style="94"/>
    <col min="253" max="254" width="10.5" style="94" customWidth="1"/>
    <col min="255" max="501" width="9" style="94"/>
    <col min="502" max="502" width="41.6333333333333" style="94" customWidth="1"/>
    <col min="503" max="504" width="14.5" style="94" customWidth="1"/>
    <col min="505" max="505" width="13.8833333333333" style="94" customWidth="1"/>
    <col min="506" max="508" width="9" style="94"/>
    <col min="509" max="510" width="10.5" style="94" customWidth="1"/>
    <col min="511" max="757" width="9" style="94"/>
    <col min="758" max="758" width="41.6333333333333" style="94" customWidth="1"/>
    <col min="759" max="760" width="14.5" style="94" customWidth="1"/>
    <col min="761" max="761" width="13.8833333333333" style="94" customWidth="1"/>
    <col min="762" max="764" width="9" style="94"/>
    <col min="765" max="766" width="10.5" style="94" customWidth="1"/>
    <col min="767" max="1013" width="9" style="94"/>
    <col min="1014" max="1014" width="41.6333333333333" style="94" customWidth="1"/>
    <col min="1015" max="1016" width="14.5" style="94" customWidth="1"/>
    <col min="1017" max="1017" width="13.8833333333333" style="94" customWidth="1"/>
    <col min="1018" max="1020" width="9" style="94"/>
    <col min="1021" max="1022" width="10.5" style="94" customWidth="1"/>
    <col min="1023" max="1269" width="9" style="94"/>
    <col min="1270" max="1270" width="41.6333333333333" style="94" customWidth="1"/>
    <col min="1271" max="1272" width="14.5" style="94" customWidth="1"/>
    <col min="1273" max="1273" width="13.8833333333333" style="94" customWidth="1"/>
    <col min="1274" max="1276" width="9" style="94"/>
    <col min="1277" max="1278" width="10.5" style="94" customWidth="1"/>
    <col min="1279" max="1525" width="9" style="94"/>
    <col min="1526" max="1526" width="41.6333333333333" style="94" customWidth="1"/>
    <col min="1527" max="1528" width="14.5" style="94" customWidth="1"/>
    <col min="1529" max="1529" width="13.8833333333333" style="94" customWidth="1"/>
    <col min="1530" max="1532" width="9" style="94"/>
    <col min="1533" max="1534" width="10.5" style="94" customWidth="1"/>
    <col min="1535" max="1781" width="9" style="94"/>
    <col min="1782" max="1782" width="41.6333333333333" style="94" customWidth="1"/>
    <col min="1783" max="1784" width="14.5" style="94" customWidth="1"/>
    <col min="1785" max="1785" width="13.8833333333333" style="94" customWidth="1"/>
    <col min="1786" max="1788" width="9" style="94"/>
    <col min="1789" max="1790" width="10.5" style="94" customWidth="1"/>
    <col min="1791" max="2037" width="9" style="94"/>
    <col min="2038" max="2038" width="41.6333333333333" style="94" customWidth="1"/>
    <col min="2039" max="2040" width="14.5" style="94" customWidth="1"/>
    <col min="2041" max="2041" width="13.8833333333333" style="94" customWidth="1"/>
    <col min="2042" max="2044" width="9" style="94"/>
    <col min="2045" max="2046" width="10.5" style="94" customWidth="1"/>
    <col min="2047" max="2293" width="9" style="94"/>
    <col min="2294" max="2294" width="41.6333333333333" style="94" customWidth="1"/>
    <col min="2295" max="2296" width="14.5" style="94" customWidth="1"/>
    <col min="2297" max="2297" width="13.8833333333333" style="94" customWidth="1"/>
    <col min="2298" max="2300" width="9" style="94"/>
    <col min="2301" max="2302" width="10.5" style="94" customWidth="1"/>
    <col min="2303" max="2549" width="9" style="94"/>
    <col min="2550" max="2550" width="41.6333333333333" style="94" customWidth="1"/>
    <col min="2551" max="2552" width="14.5" style="94" customWidth="1"/>
    <col min="2553" max="2553" width="13.8833333333333" style="94" customWidth="1"/>
    <col min="2554" max="2556" width="9" style="94"/>
    <col min="2557" max="2558" width="10.5" style="94" customWidth="1"/>
    <col min="2559" max="2805" width="9" style="94"/>
    <col min="2806" max="2806" width="41.6333333333333" style="94" customWidth="1"/>
    <col min="2807" max="2808" width="14.5" style="94" customWidth="1"/>
    <col min="2809" max="2809" width="13.8833333333333" style="94" customWidth="1"/>
    <col min="2810" max="2812" width="9" style="94"/>
    <col min="2813" max="2814" width="10.5" style="94" customWidth="1"/>
    <col min="2815" max="3061" width="9" style="94"/>
    <col min="3062" max="3062" width="41.6333333333333" style="94" customWidth="1"/>
    <col min="3063" max="3064" width="14.5" style="94" customWidth="1"/>
    <col min="3065" max="3065" width="13.8833333333333" style="94" customWidth="1"/>
    <col min="3066" max="3068" width="9" style="94"/>
    <col min="3069" max="3070" width="10.5" style="94" customWidth="1"/>
    <col min="3071" max="3317" width="9" style="94"/>
    <col min="3318" max="3318" width="41.6333333333333" style="94" customWidth="1"/>
    <col min="3319" max="3320" width="14.5" style="94" customWidth="1"/>
    <col min="3321" max="3321" width="13.8833333333333" style="94" customWidth="1"/>
    <col min="3322" max="3324" width="9" style="94"/>
    <col min="3325" max="3326" width="10.5" style="94" customWidth="1"/>
    <col min="3327" max="3573" width="9" style="94"/>
    <col min="3574" max="3574" width="41.6333333333333" style="94" customWidth="1"/>
    <col min="3575" max="3576" width="14.5" style="94" customWidth="1"/>
    <col min="3577" max="3577" width="13.8833333333333" style="94" customWidth="1"/>
    <col min="3578" max="3580" width="9" style="94"/>
    <col min="3581" max="3582" width="10.5" style="94" customWidth="1"/>
    <col min="3583" max="3829" width="9" style="94"/>
    <col min="3830" max="3830" width="41.6333333333333" style="94" customWidth="1"/>
    <col min="3831" max="3832" width="14.5" style="94" customWidth="1"/>
    <col min="3833" max="3833" width="13.8833333333333" style="94" customWidth="1"/>
    <col min="3834" max="3836" width="9" style="94"/>
    <col min="3837" max="3838" width="10.5" style="94" customWidth="1"/>
    <col min="3839" max="4085" width="9" style="94"/>
    <col min="4086" max="4086" width="41.6333333333333" style="94" customWidth="1"/>
    <col min="4087" max="4088" width="14.5" style="94" customWidth="1"/>
    <col min="4089" max="4089" width="13.8833333333333" style="94" customWidth="1"/>
    <col min="4090" max="4092" width="9" style="94"/>
    <col min="4093" max="4094" width="10.5" style="94" customWidth="1"/>
    <col min="4095" max="4341" width="9" style="94"/>
    <col min="4342" max="4342" width="41.6333333333333" style="94" customWidth="1"/>
    <col min="4343" max="4344" width="14.5" style="94" customWidth="1"/>
    <col min="4345" max="4345" width="13.8833333333333" style="94" customWidth="1"/>
    <col min="4346" max="4348" width="9" style="94"/>
    <col min="4349" max="4350" width="10.5" style="94" customWidth="1"/>
    <col min="4351" max="4597" width="9" style="94"/>
    <col min="4598" max="4598" width="41.6333333333333" style="94" customWidth="1"/>
    <col min="4599" max="4600" width="14.5" style="94" customWidth="1"/>
    <col min="4601" max="4601" width="13.8833333333333" style="94" customWidth="1"/>
    <col min="4602" max="4604" width="9" style="94"/>
    <col min="4605" max="4606" width="10.5" style="94" customWidth="1"/>
    <col min="4607" max="4853" width="9" style="94"/>
    <col min="4854" max="4854" width="41.6333333333333" style="94" customWidth="1"/>
    <col min="4855" max="4856" width="14.5" style="94" customWidth="1"/>
    <col min="4857" max="4857" width="13.8833333333333" style="94" customWidth="1"/>
    <col min="4858" max="4860" width="9" style="94"/>
    <col min="4861" max="4862" width="10.5" style="94" customWidth="1"/>
    <col min="4863" max="5109" width="9" style="94"/>
    <col min="5110" max="5110" width="41.6333333333333" style="94" customWidth="1"/>
    <col min="5111" max="5112" width="14.5" style="94" customWidth="1"/>
    <col min="5113" max="5113" width="13.8833333333333" style="94" customWidth="1"/>
    <col min="5114" max="5116" width="9" style="94"/>
    <col min="5117" max="5118" width="10.5" style="94" customWidth="1"/>
    <col min="5119" max="5365" width="9" style="94"/>
    <col min="5366" max="5366" width="41.6333333333333" style="94" customWidth="1"/>
    <col min="5367" max="5368" width="14.5" style="94" customWidth="1"/>
    <col min="5369" max="5369" width="13.8833333333333" style="94" customWidth="1"/>
    <col min="5370" max="5372" width="9" style="94"/>
    <col min="5373" max="5374" width="10.5" style="94" customWidth="1"/>
    <col min="5375" max="5621" width="9" style="94"/>
    <col min="5622" max="5622" width="41.6333333333333" style="94" customWidth="1"/>
    <col min="5623" max="5624" width="14.5" style="94" customWidth="1"/>
    <col min="5625" max="5625" width="13.8833333333333" style="94" customWidth="1"/>
    <col min="5626" max="5628" width="9" style="94"/>
    <col min="5629" max="5630" width="10.5" style="94" customWidth="1"/>
    <col min="5631" max="5877" width="9" style="94"/>
    <col min="5878" max="5878" width="41.6333333333333" style="94" customWidth="1"/>
    <col min="5879" max="5880" width="14.5" style="94" customWidth="1"/>
    <col min="5881" max="5881" width="13.8833333333333" style="94" customWidth="1"/>
    <col min="5882" max="5884" width="9" style="94"/>
    <col min="5885" max="5886" width="10.5" style="94" customWidth="1"/>
    <col min="5887" max="6133" width="9" style="94"/>
    <col min="6134" max="6134" width="41.6333333333333" style="94" customWidth="1"/>
    <col min="6135" max="6136" width="14.5" style="94" customWidth="1"/>
    <col min="6137" max="6137" width="13.8833333333333" style="94" customWidth="1"/>
    <col min="6138" max="6140" width="9" style="94"/>
    <col min="6141" max="6142" width="10.5" style="94" customWidth="1"/>
    <col min="6143" max="6389" width="9" style="94"/>
    <col min="6390" max="6390" width="41.6333333333333" style="94" customWidth="1"/>
    <col min="6391" max="6392" width="14.5" style="94" customWidth="1"/>
    <col min="6393" max="6393" width="13.8833333333333" style="94" customWidth="1"/>
    <col min="6394" max="6396" width="9" style="94"/>
    <col min="6397" max="6398" width="10.5" style="94" customWidth="1"/>
    <col min="6399" max="6645" width="9" style="94"/>
    <col min="6646" max="6646" width="41.6333333333333" style="94" customWidth="1"/>
    <col min="6647" max="6648" width="14.5" style="94" customWidth="1"/>
    <col min="6649" max="6649" width="13.8833333333333" style="94" customWidth="1"/>
    <col min="6650" max="6652" width="9" style="94"/>
    <col min="6653" max="6654" width="10.5" style="94" customWidth="1"/>
    <col min="6655" max="6901" width="9" style="94"/>
    <col min="6902" max="6902" width="41.6333333333333" style="94" customWidth="1"/>
    <col min="6903" max="6904" width="14.5" style="94" customWidth="1"/>
    <col min="6905" max="6905" width="13.8833333333333" style="94" customWidth="1"/>
    <col min="6906" max="6908" width="9" style="94"/>
    <col min="6909" max="6910" width="10.5" style="94" customWidth="1"/>
    <col min="6911" max="7157" width="9" style="94"/>
    <col min="7158" max="7158" width="41.6333333333333" style="94" customWidth="1"/>
    <col min="7159" max="7160" width="14.5" style="94" customWidth="1"/>
    <col min="7161" max="7161" width="13.8833333333333" style="94" customWidth="1"/>
    <col min="7162" max="7164" width="9" style="94"/>
    <col min="7165" max="7166" width="10.5" style="94" customWidth="1"/>
    <col min="7167" max="7413" width="9" style="94"/>
    <col min="7414" max="7414" width="41.6333333333333" style="94" customWidth="1"/>
    <col min="7415" max="7416" width="14.5" style="94" customWidth="1"/>
    <col min="7417" max="7417" width="13.8833333333333" style="94" customWidth="1"/>
    <col min="7418" max="7420" width="9" style="94"/>
    <col min="7421" max="7422" width="10.5" style="94" customWidth="1"/>
    <col min="7423" max="7669" width="9" style="94"/>
    <col min="7670" max="7670" width="41.6333333333333" style="94" customWidth="1"/>
    <col min="7671" max="7672" width="14.5" style="94" customWidth="1"/>
    <col min="7673" max="7673" width="13.8833333333333" style="94" customWidth="1"/>
    <col min="7674" max="7676" width="9" style="94"/>
    <col min="7677" max="7678" width="10.5" style="94" customWidth="1"/>
    <col min="7679" max="7925" width="9" style="94"/>
    <col min="7926" max="7926" width="41.6333333333333" style="94" customWidth="1"/>
    <col min="7927" max="7928" width="14.5" style="94" customWidth="1"/>
    <col min="7929" max="7929" width="13.8833333333333" style="94" customWidth="1"/>
    <col min="7930" max="7932" width="9" style="94"/>
    <col min="7933" max="7934" width="10.5" style="94" customWidth="1"/>
    <col min="7935" max="8181" width="9" style="94"/>
    <col min="8182" max="8182" width="41.6333333333333" style="94" customWidth="1"/>
    <col min="8183" max="8184" width="14.5" style="94" customWidth="1"/>
    <col min="8185" max="8185" width="13.8833333333333" style="94" customWidth="1"/>
    <col min="8186" max="8188" width="9" style="94"/>
    <col min="8189" max="8190" width="10.5" style="94" customWidth="1"/>
    <col min="8191" max="8437" width="9" style="94"/>
    <col min="8438" max="8438" width="41.6333333333333" style="94" customWidth="1"/>
    <col min="8439" max="8440" width="14.5" style="94" customWidth="1"/>
    <col min="8441" max="8441" width="13.8833333333333" style="94" customWidth="1"/>
    <col min="8442" max="8444" width="9" style="94"/>
    <col min="8445" max="8446" width="10.5" style="94" customWidth="1"/>
    <col min="8447" max="8693" width="9" style="94"/>
    <col min="8694" max="8694" width="41.6333333333333" style="94" customWidth="1"/>
    <col min="8695" max="8696" width="14.5" style="94" customWidth="1"/>
    <col min="8697" max="8697" width="13.8833333333333" style="94" customWidth="1"/>
    <col min="8698" max="8700" width="9" style="94"/>
    <col min="8701" max="8702" width="10.5" style="94" customWidth="1"/>
    <col min="8703" max="8949" width="9" style="94"/>
    <col min="8950" max="8950" width="41.6333333333333" style="94" customWidth="1"/>
    <col min="8951" max="8952" width="14.5" style="94" customWidth="1"/>
    <col min="8953" max="8953" width="13.8833333333333" style="94" customWidth="1"/>
    <col min="8954" max="8956" width="9" style="94"/>
    <col min="8957" max="8958" width="10.5" style="94" customWidth="1"/>
    <col min="8959" max="9205" width="9" style="94"/>
    <col min="9206" max="9206" width="41.6333333333333" style="94" customWidth="1"/>
    <col min="9207" max="9208" width="14.5" style="94" customWidth="1"/>
    <col min="9209" max="9209" width="13.8833333333333" style="94" customWidth="1"/>
    <col min="9210" max="9212" width="9" style="94"/>
    <col min="9213" max="9214" width="10.5" style="94" customWidth="1"/>
    <col min="9215" max="9461" width="9" style="94"/>
    <col min="9462" max="9462" width="41.6333333333333" style="94" customWidth="1"/>
    <col min="9463" max="9464" width="14.5" style="94" customWidth="1"/>
    <col min="9465" max="9465" width="13.8833333333333" style="94" customWidth="1"/>
    <col min="9466" max="9468" width="9" style="94"/>
    <col min="9469" max="9470" width="10.5" style="94" customWidth="1"/>
    <col min="9471" max="9717" width="9" style="94"/>
    <col min="9718" max="9718" width="41.6333333333333" style="94" customWidth="1"/>
    <col min="9719" max="9720" width="14.5" style="94" customWidth="1"/>
    <col min="9721" max="9721" width="13.8833333333333" style="94" customWidth="1"/>
    <col min="9722" max="9724" width="9" style="94"/>
    <col min="9725" max="9726" width="10.5" style="94" customWidth="1"/>
    <col min="9727" max="9973" width="9" style="94"/>
    <col min="9974" max="9974" width="41.6333333333333" style="94" customWidth="1"/>
    <col min="9975" max="9976" width="14.5" style="94" customWidth="1"/>
    <col min="9977" max="9977" width="13.8833333333333" style="94" customWidth="1"/>
    <col min="9978" max="9980" width="9" style="94"/>
    <col min="9981" max="9982" width="10.5" style="94" customWidth="1"/>
    <col min="9983" max="10229" width="9" style="94"/>
    <col min="10230" max="10230" width="41.6333333333333" style="94" customWidth="1"/>
    <col min="10231" max="10232" width="14.5" style="94" customWidth="1"/>
    <col min="10233" max="10233" width="13.8833333333333" style="94" customWidth="1"/>
    <col min="10234" max="10236" width="9" style="94"/>
    <col min="10237" max="10238" width="10.5" style="94" customWidth="1"/>
    <col min="10239" max="10485" width="9" style="94"/>
    <col min="10486" max="10486" width="41.6333333333333" style="94" customWidth="1"/>
    <col min="10487" max="10488" width="14.5" style="94" customWidth="1"/>
    <col min="10489" max="10489" width="13.8833333333333" style="94" customWidth="1"/>
    <col min="10490" max="10492" width="9" style="94"/>
    <col min="10493" max="10494" width="10.5" style="94" customWidth="1"/>
    <col min="10495" max="10741" width="9" style="94"/>
    <col min="10742" max="10742" width="41.6333333333333" style="94" customWidth="1"/>
    <col min="10743" max="10744" width="14.5" style="94" customWidth="1"/>
    <col min="10745" max="10745" width="13.8833333333333" style="94" customWidth="1"/>
    <col min="10746" max="10748" width="9" style="94"/>
    <col min="10749" max="10750" width="10.5" style="94" customWidth="1"/>
    <col min="10751" max="10997" width="9" style="94"/>
    <col min="10998" max="10998" width="41.6333333333333" style="94" customWidth="1"/>
    <col min="10999" max="11000" width="14.5" style="94" customWidth="1"/>
    <col min="11001" max="11001" width="13.8833333333333" style="94" customWidth="1"/>
    <col min="11002" max="11004" width="9" style="94"/>
    <col min="11005" max="11006" width="10.5" style="94" customWidth="1"/>
    <col min="11007" max="11253" width="9" style="94"/>
    <col min="11254" max="11254" width="41.6333333333333" style="94" customWidth="1"/>
    <col min="11255" max="11256" width="14.5" style="94" customWidth="1"/>
    <col min="11257" max="11257" width="13.8833333333333" style="94" customWidth="1"/>
    <col min="11258" max="11260" width="9" style="94"/>
    <col min="11261" max="11262" width="10.5" style="94" customWidth="1"/>
    <col min="11263" max="11509" width="9" style="94"/>
    <col min="11510" max="11510" width="41.6333333333333" style="94" customWidth="1"/>
    <col min="11511" max="11512" width="14.5" style="94" customWidth="1"/>
    <col min="11513" max="11513" width="13.8833333333333" style="94" customWidth="1"/>
    <col min="11514" max="11516" width="9" style="94"/>
    <col min="11517" max="11518" width="10.5" style="94" customWidth="1"/>
    <col min="11519" max="11765" width="9" style="94"/>
    <col min="11766" max="11766" width="41.6333333333333" style="94" customWidth="1"/>
    <col min="11767" max="11768" width="14.5" style="94" customWidth="1"/>
    <col min="11769" max="11769" width="13.8833333333333" style="94" customWidth="1"/>
    <col min="11770" max="11772" width="9" style="94"/>
    <col min="11773" max="11774" width="10.5" style="94" customWidth="1"/>
    <col min="11775" max="12021" width="9" style="94"/>
    <col min="12022" max="12022" width="41.6333333333333" style="94" customWidth="1"/>
    <col min="12023" max="12024" width="14.5" style="94" customWidth="1"/>
    <col min="12025" max="12025" width="13.8833333333333" style="94" customWidth="1"/>
    <col min="12026" max="12028" width="9" style="94"/>
    <col min="12029" max="12030" width="10.5" style="94" customWidth="1"/>
    <col min="12031" max="12277" width="9" style="94"/>
    <col min="12278" max="12278" width="41.6333333333333" style="94" customWidth="1"/>
    <col min="12279" max="12280" width="14.5" style="94" customWidth="1"/>
    <col min="12281" max="12281" width="13.8833333333333" style="94" customWidth="1"/>
    <col min="12282" max="12284" width="9" style="94"/>
    <col min="12285" max="12286" width="10.5" style="94" customWidth="1"/>
    <col min="12287" max="12533" width="9" style="94"/>
    <col min="12534" max="12534" width="41.6333333333333" style="94" customWidth="1"/>
    <col min="12535" max="12536" width="14.5" style="94" customWidth="1"/>
    <col min="12537" max="12537" width="13.8833333333333" style="94" customWidth="1"/>
    <col min="12538" max="12540" width="9" style="94"/>
    <col min="12541" max="12542" width="10.5" style="94" customWidth="1"/>
    <col min="12543" max="12789" width="9" style="94"/>
    <col min="12790" max="12790" width="41.6333333333333" style="94" customWidth="1"/>
    <col min="12791" max="12792" width="14.5" style="94" customWidth="1"/>
    <col min="12793" max="12793" width="13.8833333333333" style="94" customWidth="1"/>
    <col min="12794" max="12796" width="9" style="94"/>
    <col min="12797" max="12798" width="10.5" style="94" customWidth="1"/>
    <col min="12799" max="13045" width="9" style="94"/>
    <col min="13046" max="13046" width="41.6333333333333" style="94" customWidth="1"/>
    <col min="13047" max="13048" width="14.5" style="94" customWidth="1"/>
    <col min="13049" max="13049" width="13.8833333333333" style="94" customWidth="1"/>
    <col min="13050" max="13052" width="9" style="94"/>
    <col min="13053" max="13054" width="10.5" style="94" customWidth="1"/>
    <col min="13055" max="13301" width="9" style="94"/>
    <col min="13302" max="13302" width="41.6333333333333" style="94" customWidth="1"/>
    <col min="13303" max="13304" width="14.5" style="94" customWidth="1"/>
    <col min="13305" max="13305" width="13.8833333333333" style="94" customWidth="1"/>
    <col min="13306" max="13308" width="9" style="94"/>
    <col min="13309" max="13310" width="10.5" style="94" customWidth="1"/>
    <col min="13311" max="13557" width="9" style="94"/>
    <col min="13558" max="13558" width="41.6333333333333" style="94" customWidth="1"/>
    <col min="13559" max="13560" width="14.5" style="94" customWidth="1"/>
    <col min="13561" max="13561" width="13.8833333333333" style="94" customWidth="1"/>
    <col min="13562" max="13564" width="9" style="94"/>
    <col min="13565" max="13566" width="10.5" style="94" customWidth="1"/>
    <col min="13567" max="13813" width="9" style="94"/>
    <col min="13814" max="13814" width="41.6333333333333" style="94" customWidth="1"/>
    <col min="13815" max="13816" width="14.5" style="94" customWidth="1"/>
    <col min="13817" max="13817" width="13.8833333333333" style="94" customWidth="1"/>
    <col min="13818" max="13820" width="9" style="94"/>
    <col min="13821" max="13822" width="10.5" style="94" customWidth="1"/>
    <col min="13823" max="14069" width="9" style="94"/>
    <col min="14070" max="14070" width="41.6333333333333" style="94" customWidth="1"/>
    <col min="14071" max="14072" width="14.5" style="94" customWidth="1"/>
    <col min="14073" max="14073" width="13.8833333333333" style="94" customWidth="1"/>
    <col min="14074" max="14076" width="9" style="94"/>
    <col min="14077" max="14078" width="10.5" style="94" customWidth="1"/>
    <col min="14079" max="14325" width="9" style="94"/>
    <col min="14326" max="14326" width="41.6333333333333" style="94" customWidth="1"/>
    <col min="14327" max="14328" width="14.5" style="94" customWidth="1"/>
    <col min="14329" max="14329" width="13.8833333333333" style="94" customWidth="1"/>
    <col min="14330" max="14332" width="9" style="94"/>
    <col min="14333" max="14334" width="10.5" style="94" customWidth="1"/>
    <col min="14335" max="14581" width="9" style="94"/>
    <col min="14582" max="14582" width="41.6333333333333" style="94" customWidth="1"/>
    <col min="14583" max="14584" width="14.5" style="94" customWidth="1"/>
    <col min="14585" max="14585" width="13.8833333333333" style="94" customWidth="1"/>
    <col min="14586" max="14588" width="9" style="94"/>
    <col min="14589" max="14590" width="10.5" style="94" customWidth="1"/>
    <col min="14591" max="14837" width="9" style="94"/>
    <col min="14838" max="14838" width="41.6333333333333" style="94" customWidth="1"/>
    <col min="14839" max="14840" width="14.5" style="94" customWidth="1"/>
    <col min="14841" max="14841" width="13.8833333333333" style="94" customWidth="1"/>
    <col min="14842" max="14844" width="9" style="94"/>
    <col min="14845" max="14846" width="10.5" style="94" customWidth="1"/>
    <col min="14847" max="15093" width="9" style="94"/>
    <col min="15094" max="15094" width="41.6333333333333" style="94" customWidth="1"/>
    <col min="15095" max="15096" width="14.5" style="94" customWidth="1"/>
    <col min="15097" max="15097" width="13.8833333333333" style="94" customWidth="1"/>
    <col min="15098" max="15100" width="9" style="94"/>
    <col min="15101" max="15102" width="10.5" style="94" customWidth="1"/>
    <col min="15103" max="15349" width="9" style="94"/>
    <col min="15350" max="15350" width="41.6333333333333" style="94" customWidth="1"/>
    <col min="15351" max="15352" width="14.5" style="94" customWidth="1"/>
    <col min="15353" max="15353" width="13.8833333333333" style="94" customWidth="1"/>
    <col min="15354" max="15356" width="9" style="94"/>
    <col min="15357" max="15358" width="10.5" style="94" customWidth="1"/>
    <col min="15359" max="15605" width="9" style="94"/>
    <col min="15606" max="15606" width="41.6333333333333" style="94" customWidth="1"/>
    <col min="15607" max="15608" width="14.5" style="94" customWidth="1"/>
    <col min="15609" max="15609" width="13.8833333333333" style="94" customWidth="1"/>
    <col min="15610" max="15612" width="9" style="94"/>
    <col min="15613" max="15614" width="10.5" style="94" customWidth="1"/>
    <col min="15615" max="15861" width="9" style="94"/>
    <col min="15862" max="15862" width="41.6333333333333" style="94" customWidth="1"/>
    <col min="15863" max="15864" width="14.5" style="94" customWidth="1"/>
    <col min="15865" max="15865" width="13.8833333333333" style="94" customWidth="1"/>
    <col min="15866" max="15868" width="9" style="94"/>
    <col min="15869" max="15870" width="10.5" style="94" customWidth="1"/>
    <col min="15871" max="16117" width="9" style="94"/>
    <col min="16118" max="16118" width="41.6333333333333" style="94" customWidth="1"/>
    <col min="16119" max="16120" width="14.5" style="94" customWidth="1"/>
    <col min="16121" max="16121" width="13.8833333333333" style="94" customWidth="1"/>
    <col min="16122" max="16124" width="9" style="94"/>
    <col min="16125" max="16126" width="10.5" style="94" customWidth="1"/>
    <col min="16127" max="16384" width="9" style="94"/>
  </cols>
  <sheetData>
    <row r="1" ht="45" customHeight="1" spans="1:4">
      <c r="A1" s="85" t="s">
        <v>30</v>
      </c>
      <c r="B1" s="96"/>
      <c r="C1" s="96"/>
      <c r="D1" s="85"/>
    </row>
    <row r="2" ht="26" customHeight="1" spans="1:4">
      <c r="A2" s="97" t="s">
        <v>1519</v>
      </c>
      <c r="B2" s="97"/>
      <c r="C2" s="97"/>
      <c r="D2" s="97"/>
    </row>
    <row r="3" ht="20.1" customHeight="1" spans="1:4">
      <c r="A3" s="98"/>
      <c r="B3" s="99"/>
      <c r="C3" s="100"/>
      <c r="D3" s="101" t="s">
        <v>1450</v>
      </c>
    </row>
    <row r="4" ht="45" customHeight="1" spans="1:4">
      <c r="A4" s="102" t="s">
        <v>44</v>
      </c>
      <c r="B4" s="103" t="s">
        <v>45</v>
      </c>
      <c r="C4" s="104" t="s">
        <v>46</v>
      </c>
      <c r="D4" s="104" t="s">
        <v>47</v>
      </c>
    </row>
    <row r="5" ht="36" customHeight="1" spans="1:4">
      <c r="A5" s="105" t="s">
        <v>1545</v>
      </c>
      <c r="B5" s="106"/>
      <c r="C5" s="107"/>
      <c r="D5" s="108"/>
    </row>
    <row r="6" ht="36" customHeight="1" spans="1:4">
      <c r="A6" s="109" t="s">
        <v>1546</v>
      </c>
      <c r="B6" s="110"/>
      <c r="C6" s="111"/>
      <c r="D6" s="112"/>
    </row>
    <row r="7" ht="36" customHeight="1" spans="1:4">
      <c r="A7" s="113" t="s">
        <v>1547</v>
      </c>
      <c r="B7" s="114"/>
      <c r="C7" s="114"/>
      <c r="D7" s="112"/>
    </row>
    <row r="8" ht="36" customHeight="1" spans="1:4">
      <c r="A8" s="105" t="s">
        <v>1548</v>
      </c>
      <c r="B8" s="115"/>
      <c r="C8" s="115"/>
      <c r="D8" s="108"/>
    </row>
    <row r="9" ht="36" customHeight="1" spans="1:4">
      <c r="A9" s="109" t="s">
        <v>1546</v>
      </c>
      <c r="B9" s="114"/>
      <c r="C9" s="114"/>
      <c r="D9" s="112"/>
    </row>
    <row r="10" ht="36" customHeight="1" spans="1:4">
      <c r="A10" s="113" t="s">
        <v>1547</v>
      </c>
      <c r="B10" s="114"/>
      <c r="C10" s="114"/>
      <c r="D10" s="112"/>
    </row>
    <row r="11" ht="36" customHeight="1" spans="1:4">
      <c r="A11" s="105" t="s">
        <v>1549</v>
      </c>
      <c r="B11" s="106"/>
      <c r="C11" s="107"/>
      <c r="D11" s="108"/>
    </row>
    <row r="12" ht="36" customHeight="1" spans="1:4">
      <c r="A12" s="109" t="s">
        <v>1546</v>
      </c>
      <c r="B12" s="110"/>
      <c r="C12" s="116"/>
      <c r="D12" s="112"/>
    </row>
    <row r="13" ht="36" customHeight="1" spans="1:4">
      <c r="A13" s="113" t="s">
        <v>1547</v>
      </c>
      <c r="B13" s="114"/>
      <c r="C13" s="114"/>
      <c r="D13" s="112"/>
    </row>
    <row r="14" ht="36" customHeight="1" spans="1:4">
      <c r="A14" s="105" t="s">
        <v>1550</v>
      </c>
      <c r="B14" s="115"/>
      <c r="C14" s="115"/>
      <c r="D14" s="108"/>
    </row>
    <row r="15" ht="36" customHeight="1" spans="1:4">
      <c r="A15" s="109" t="s">
        <v>1546</v>
      </c>
      <c r="B15" s="114"/>
      <c r="C15" s="114"/>
      <c r="D15" s="112"/>
    </row>
    <row r="16" ht="36" customHeight="1" spans="1:4">
      <c r="A16" s="113" t="s">
        <v>1547</v>
      </c>
      <c r="B16" s="114"/>
      <c r="C16" s="114"/>
      <c r="D16" s="112"/>
    </row>
    <row r="17" ht="36" customHeight="1" spans="1:8">
      <c r="A17" s="105" t="s">
        <v>1551</v>
      </c>
      <c r="B17" s="115"/>
      <c r="C17" s="115"/>
      <c r="D17" s="108"/>
    </row>
    <row r="18" ht="36" customHeight="1" spans="1:8">
      <c r="A18" s="109" t="s">
        <v>1546</v>
      </c>
      <c r="B18" s="114"/>
      <c r="C18" s="114"/>
      <c r="D18" s="112"/>
    </row>
    <row r="19" ht="36" customHeight="1" spans="1:8">
      <c r="A19" s="113" t="s">
        <v>1547</v>
      </c>
      <c r="B19" s="114"/>
      <c r="C19" s="114"/>
      <c r="D19" s="112"/>
    </row>
    <row r="20" ht="36" customHeight="1" spans="1:8">
      <c r="A20" s="105" t="s">
        <v>1552</v>
      </c>
      <c r="B20" s="115"/>
      <c r="C20" s="115"/>
      <c r="D20" s="108"/>
    </row>
    <row r="21" ht="36" customHeight="1" spans="1:8">
      <c r="A21" s="109" t="s">
        <v>1546</v>
      </c>
      <c r="B21" s="114"/>
      <c r="C21" s="114"/>
      <c r="D21" s="112"/>
    </row>
    <row r="22" ht="36" customHeight="1" spans="1:8">
      <c r="A22" s="113" t="s">
        <v>1547</v>
      </c>
      <c r="B22" s="114"/>
      <c r="C22" s="117"/>
      <c r="D22" s="112"/>
    </row>
    <row r="23" ht="36" customHeight="1" spans="1:8">
      <c r="A23" s="105" t="s">
        <v>1553</v>
      </c>
      <c r="B23" s="115"/>
      <c r="C23" s="115"/>
      <c r="D23" s="108"/>
    </row>
    <row r="24" ht="36" customHeight="1" spans="1:8">
      <c r="A24" s="109" t="s">
        <v>1546</v>
      </c>
      <c r="B24" s="114"/>
      <c r="C24" s="114"/>
      <c r="D24" s="112"/>
    </row>
    <row r="25" ht="36" customHeight="1" spans="1:8">
      <c r="A25" s="113" t="s">
        <v>1547</v>
      </c>
      <c r="B25" s="114"/>
      <c r="C25" s="114"/>
      <c r="D25" s="112"/>
    </row>
    <row r="26" ht="36" customHeight="1" spans="1:8">
      <c r="A26" s="118" t="s">
        <v>1554</v>
      </c>
      <c r="B26" s="115"/>
      <c r="C26" s="115"/>
      <c r="D26" s="108"/>
      <c r="E26" s="119"/>
      <c r="F26" s="119"/>
      <c r="G26" s="119"/>
      <c r="H26" s="119"/>
    </row>
    <row r="27" ht="36" customHeight="1" spans="1:8">
      <c r="A27" s="120" t="s">
        <v>1546</v>
      </c>
      <c r="B27" s="121"/>
      <c r="C27" s="121"/>
      <c r="D27" s="122"/>
    </row>
    <row r="28" ht="36" customHeight="1" spans="1:8">
      <c r="A28" s="113" t="s">
        <v>1547</v>
      </c>
      <c r="B28" s="110"/>
      <c r="C28" s="110"/>
      <c r="D28" s="112"/>
    </row>
    <row r="29" ht="36" customHeight="1" spans="1:8">
      <c r="A29" s="123" t="s">
        <v>1555</v>
      </c>
      <c r="B29" s="107"/>
      <c r="C29" s="107"/>
      <c r="D29" s="108"/>
    </row>
    <row r="30" ht="36" customHeight="1" spans="1:8">
      <c r="A30" s="124" t="s">
        <v>1556</v>
      </c>
      <c r="B30" s="110"/>
      <c r="C30" s="110"/>
      <c r="D30" s="112"/>
    </row>
    <row r="31" ht="36" customHeight="1" spans="1:8">
      <c r="A31" s="113" t="s">
        <v>1557</v>
      </c>
      <c r="B31" s="110"/>
      <c r="C31" s="110"/>
      <c r="D31" s="112"/>
    </row>
    <row r="32" ht="36" customHeight="1" spans="1:8">
      <c r="A32" s="113" t="s">
        <v>1558</v>
      </c>
      <c r="B32" s="125"/>
      <c r="C32" s="110"/>
      <c r="D32" s="112"/>
    </row>
    <row r="33" ht="36" customHeight="1" spans="1:4">
      <c r="A33" s="123" t="s">
        <v>1559</v>
      </c>
      <c r="B33" s="125"/>
      <c r="C33" s="110"/>
      <c r="D33" s="112"/>
    </row>
    <row r="34" ht="35" customHeight="1" spans="1:4">
      <c r="A34" s="126" t="s">
        <v>1198</v>
      </c>
      <c r="B34" s="106"/>
      <c r="C34" s="106"/>
      <c r="D34" s="112"/>
    </row>
  </sheetData>
  <mergeCells count="2">
    <mergeCell ref="A1:D1"/>
    <mergeCell ref="A2:D2"/>
  </mergeCells>
  <conditionalFormatting sqref="E5:G14 E17:G22">
    <cfRule type="cellIs" dxfId="3" priority="3" stopIfTrue="1" operator="lessThanOrEqual">
      <formula>-1</formula>
    </cfRule>
  </conditionalFormatting>
  <conditionalFormatting sqref="E13:G14">
    <cfRule type="cellIs" dxfId="4" priority="1" stopIfTrue="1" operator="lessThan">
      <formula>0</formula>
    </cfRule>
  </conditionalFormatting>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9"/>
  <sheetViews>
    <sheetView showZeros="0" workbookViewId="0">
      <selection activeCell="F4" sqref="F4:G6"/>
    </sheetView>
  </sheetViews>
  <sheetFormatPr defaultColWidth="10" defaultRowHeight="13.5" outlineLevelCol="7"/>
  <cols>
    <col min="1" max="1" width="24.6333333333333" style="46" customWidth="1"/>
    <col min="2" max="7" width="15.6333333333333" style="46" customWidth="1"/>
    <col min="8" max="8" width="9.75" style="46" customWidth="1"/>
    <col min="9" max="16384" width="10" style="46"/>
  </cols>
  <sheetData>
    <row r="1" s="46" customFormat="1" ht="28.7" customHeight="1" spans="1:8">
      <c r="A1" s="85" t="s">
        <v>1560</v>
      </c>
      <c r="B1" s="85"/>
      <c r="C1" s="85"/>
      <c r="D1" s="85"/>
      <c r="E1" s="85"/>
      <c r="F1" s="85"/>
      <c r="G1" s="85"/>
    </row>
    <row r="2" s="46" customFormat="1" ht="21" customHeight="1" spans="1:8">
      <c r="A2" s="77"/>
      <c r="B2" s="77"/>
      <c r="F2" s="86" t="s">
        <v>1561</v>
      </c>
      <c r="G2" s="86"/>
    </row>
    <row r="3" s="46" customFormat="1" ht="30" customHeight="1" spans="1:8">
      <c r="A3" s="87" t="s">
        <v>1562</v>
      </c>
      <c r="B3" s="88" t="s">
        <v>1563</v>
      </c>
      <c r="C3" s="89"/>
      <c r="D3" s="90"/>
      <c r="E3" s="88" t="s">
        <v>1564</v>
      </c>
      <c r="F3" s="89"/>
      <c r="G3" s="90"/>
    </row>
    <row r="4" s="46" customFormat="1" ht="30" customHeight="1" spans="1:8">
      <c r="A4" s="91"/>
      <c r="B4" s="92" t="s">
        <v>1284</v>
      </c>
      <c r="C4" s="92" t="s">
        <v>1565</v>
      </c>
      <c r="D4" s="92" t="s">
        <v>1566</v>
      </c>
      <c r="E4" s="92" t="s">
        <v>1284</v>
      </c>
      <c r="F4" s="92" t="s">
        <v>1565</v>
      </c>
      <c r="G4" s="92" t="s">
        <v>1566</v>
      </c>
    </row>
    <row r="5" s="46" customFormat="1" ht="30" customHeight="1" spans="1:8">
      <c r="A5" s="92" t="s">
        <v>1567</v>
      </c>
      <c r="B5" s="92" t="s">
        <v>1568</v>
      </c>
      <c r="C5" s="92" t="s">
        <v>1569</v>
      </c>
      <c r="D5" s="92" t="s">
        <v>1570</v>
      </c>
      <c r="E5" s="92" t="s">
        <v>1571</v>
      </c>
      <c r="F5" s="92" t="s">
        <v>1572</v>
      </c>
      <c r="G5" s="92" t="s">
        <v>1573</v>
      </c>
    </row>
    <row r="6" s="46" customFormat="1" ht="30" customHeight="1" spans="1:8">
      <c r="A6" s="74" t="s">
        <v>1574</v>
      </c>
      <c r="B6" s="93">
        <f>C6+D6</f>
        <v>200.72</v>
      </c>
      <c r="C6" s="93">
        <v>137.96</v>
      </c>
      <c r="D6" s="93">
        <v>62.76</v>
      </c>
      <c r="E6" s="93">
        <f>F6+G6</f>
        <v>177.8965</v>
      </c>
      <c r="F6" s="75">
        <v>115.7465</v>
      </c>
      <c r="G6" s="75">
        <v>62.15</v>
      </c>
      <c r="H6" s="48"/>
    </row>
    <row r="7" s="46" customFormat="1" ht="25" customHeight="1" spans="1:8">
      <c r="A7" s="84" t="s">
        <v>1575</v>
      </c>
      <c r="B7" s="84"/>
      <c r="C7" s="84"/>
      <c r="D7" s="84"/>
      <c r="E7" s="84"/>
      <c r="F7" s="84"/>
      <c r="G7" s="84"/>
    </row>
    <row r="8" s="46" customFormat="1" ht="25" customHeight="1" spans="1:8">
      <c r="A8" s="84" t="s">
        <v>1576</v>
      </c>
      <c r="B8" s="84"/>
      <c r="C8" s="84"/>
      <c r="D8" s="84"/>
      <c r="E8" s="84"/>
      <c r="F8" s="84"/>
      <c r="G8" s="84"/>
    </row>
    <row r="9" s="46" customFormat="1" ht="25" customHeight="1" spans="1:8">
      <c r="A9" s="84" t="s">
        <v>1577</v>
      </c>
      <c r="B9" s="84"/>
      <c r="C9" s="84"/>
      <c r="D9" s="84"/>
      <c r="E9" s="84"/>
      <c r="F9" s="84"/>
      <c r="G9" s="84"/>
    </row>
  </sheetData>
  <mergeCells count="8">
    <mergeCell ref="A1:G1"/>
    <mergeCell ref="F2:G2"/>
    <mergeCell ref="B3:D3"/>
    <mergeCell ref="E3:G3"/>
    <mergeCell ref="A7:G7"/>
    <mergeCell ref="A8:G8"/>
    <mergeCell ref="A9:G9"/>
    <mergeCell ref="A3:A4"/>
  </mergeCells>
  <printOptions horizontalCentered="1"/>
  <pageMargins left="0.709027777777778" right="0.709027777777778" top="0.629166666666667" bottom="0.75" header="0.309027777777778" footer="0.309027777777778"/>
  <pageSetup paperSize="9" scale="75" fitToHeight="20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
  <sheetViews>
    <sheetView workbookViewId="0">
      <selection activeCell="C10" sqref="C10"/>
    </sheetView>
  </sheetViews>
  <sheetFormatPr defaultColWidth="10" defaultRowHeight="13.5" outlineLevelCol="4"/>
  <cols>
    <col min="1" max="1" width="62.25" style="46" customWidth="1"/>
    <col min="2" max="3" width="28.6333333333333" style="46" customWidth="1"/>
    <col min="4" max="4" width="9.75" style="46" customWidth="1"/>
    <col min="5" max="16384" width="10" style="46"/>
  </cols>
  <sheetData>
    <row r="1" s="46" customFormat="1" ht="28.7" customHeight="1" spans="1:5">
      <c r="A1" s="65" t="s">
        <v>1578</v>
      </c>
      <c r="B1" s="65"/>
      <c r="C1" s="65"/>
    </row>
    <row r="2" s="46" customFormat="1" ht="27" customHeight="1" spans="1:5">
      <c r="A2" s="77"/>
      <c r="B2" s="77"/>
      <c r="C2" s="78" t="s">
        <v>1561</v>
      </c>
    </row>
    <row r="3" s="81" customFormat="1" ht="24" customHeight="1" spans="1:5">
      <c r="A3" s="66" t="s">
        <v>1579</v>
      </c>
      <c r="B3" s="66" t="s">
        <v>1580</v>
      </c>
      <c r="C3" s="66" t="s">
        <v>1581</v>
      </c>
    </row>
    <row r="4" s="81" customFormat="1" ht="32.1" customHeight="1" spans="1:5">
      <c r="A4" s="74" t="s">
        <v>1582</v>
      </c>
      <c r="B4" s="75">
        <v>120.237</v>
      </c>
      <c r="C4" s="75">
        <v>119.083</v>
      </c>
    </row>
    <row r="5" s="81" customFormat="1" ht="32.1" customHeight="1" spans="1:5">
      <c r="A5" s="74" t="s">
        <v>1583</v>
      </c>
      <c r="B5" s="75"/>
      <c r="C5" s="75"/>
    </row>
    <row r="6" s="81" customFormat="1" ht="32.1" customHeight="1" spans="1:5">
      <c r="A6" s="74" t="s">
        <v>1584</v>
      </c>
      <c r="B6" s="75">
        <v>13.6028</v>
      </c>
      <c r="C6" s="75">
        <v>13.33</v>
      </c>
    </row>
    <row r="7" s="81" customFormat="1" ht="30" customHeight="1" spans="1:5">
      <c r="A7" s="70" t="s">
        <v>1585</v>
      </c>
      <c r="B7" s="75"/>
      <c r="C7" s="75"/>
    </row>
    <row r="8" s="81" customFormat="1" ht="32.1" customHeight="1" spans="1:5">
      <c r="A8" s="70" t="s">
        <v>1586</v>
      </c>
      <c r="B8" s="75">
        <v>13.6028</v>
      </c>
      <c r="C8" s="75">
        <v>13.33</v>
      </c>
    </row>
    <row r="9" s="81" customFormat="1" ht="32.1" customHeight="1" spans="1:5">
      <c r="A9" s="74" t="s">
        <v>1587</v>
      </c>
      <c r="B9" s="75">
        <v>17.0035</v>
      </c>
      <c r="C9" s="75">
        <v>16.6665</v>
      </c>
    </row>
    <row r="10" s="81" customFormat="1" ht="32.1" customHeight="1" spans="1:5">
      <c r="A10" s="74" t="s">
        <v>1588</v>
      </c>
      <c r="B10" s="75">
        <v>116.8363</v>
      </c>
      <c r="C10" s="75">
        <v>115.7465</v>
      </c>
    </row>
    <row r="11" s="81" customFormat="1" ht="32.1" customHeight="1" spans="1:5">
      <c r="A11" s="74" t="s">
        <v>1589</v>
      </c>
      <c r="B11" s="80"/>
      <c r="C11" s="75"/>
    </row>
    <row r="12" s="81" customFormat="1" ht="32.1" customHeight="1" spans="1:5">
      <c r="A12" s="74" t="s">
        <v>1590</v>
      </c>
      <c r="B12" s="75"/>
      <c r="C12" s="75"/>
    </row>
    <row r="13" s="82" customFormat="1" ht="74" customHeight="1" spans="1:5">
      <c r="A13" s="83" t="s">
        <v>1591</v>
      </c>
      <c r="B13" s="83"/>
      <c r="C13" s="83"/>
      <c r="D13" s="84"/>
      <c r="E13" s="84"/>
    </row>
    <row r="14" s="46" customFormat="1" spans="1:5">
      <c r="A14" s="77"/>
      <c r="B14" s="77"/>
      <c r="C14" s="77"/>
    </row>
  </sheetData>
  <mergeCells count="2">
    <mergeCell ref="A1:C1"/>
    <mergeCell ref="A13:C13"/>
  </mergeCells>
  <printOptions horizontalCentered="1"/>
  <pageMargins left="0.709027777777778" right="0.709027777777778" top="0.75" bottom="0.75" header="0.309027777777778" footer="0.309027777777778"/>
  <pageSetup paperSize="9" scale="74" fitToHeight="20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
  <sheetViews>
    <sheetView workbookViewId="0">
      <selection activeCell="C17" sqref="C17"/>
    </sheetView>
  </sheetViews>
  <sheetFormatPr defaultColWidth="10" defaultRowHeight="13.5" outlineLevelCol="4"/>
  <cols>
    <col min="1" max="1" width="60" style="46" customWidth="1"/>
    <col min="2" max="3" width="25.6333333333333" style="46" customWidth="1"/>
    <col min="4" max="4" width="9.75" style="46" customWidth="1"/>
    <col min="5" max="16384" width="10" style="46"/>
  </cols>
  <sheetData>
    <row r="1" s="46" customFormat="1" ht="28.7" customHeight="1" spans="1:5">
      <c r="A1" s="65" t="s">
        <v>33</v>
      </c>
      <c r="B1" s="65"/>
      <c r="C1" s="65"/>
    </row>
    <row r="2" s="46" customFormat="1" ht="27" customHeight="1" spans="1:5">
      <c r="A2" s="77"/>
      <c r="B2" s="77"/>
      <c r="C2" s="78" t="s">
        <v>1561</v>
      </c>
    </row>
    <row r="3" s="46" customFormat="1" ht="24" customHeight="1" spans="1:5">
      <c r="A3" s="66" t="s">
        <v>1579</v>
      </c>
      <c r="B3" s="66" t="s">
        <v>1580</v>
      </c>
      <c r="C3" s="66" t="s">
        <v>1581</v>
      </c>
    </row>
    <row r="4" s="46" customFormat="1" ht="32.1" customHeight="1" spans="1:5">
      <c r="A4" s="74" t="s">
        <v>1582</v>
      </c>
      <c r="B4" s="75">
        <v>120.237</v>
      </c>
      <c r="C4" s="75">
        <v>119.083</v>
      </c>
    </row>
    <row r="5" s="46" customFormat="1" ht="32.1" customHeight="1" spans="1:5">
      <c r="A5" s="74" t="s">
        <v>1583</v>
      </c>
      <c r="B5" s="75"/>
      <c r="C5" s="75"/>
    </row>
    <row r="6" s="46" customFormat="1" ht="32.1" customHeight="1" spans="1:5">
      <c r="A6" s="74" t="s">
        <v>1584</v>
      </c>
      <c r="B6" s="75">
        <v>13.6028</v>
      </c>
      <c r="C6" s="75">
        <v>13.33</v>
      </c>
    </row>
    <row r="7" s="46" customFormat="1" ht="32.1" customHeight="1" spans="1:5">
      <c r="A7" s="79" t="s">
        <v>1592</v>
      </c>
      <c r="B7" s="75"/>
      <c r="C7" s="75"/>
    </row>
    <row r="8" s="46" customFormat="1" ht="32.1" customHeight="1" spans="1:5">
      <c r="A8" s="79" t="s">
        <v>1593</v>
      </c>
      <c r="B8" s="75">
        <v>13.6028</v>
      </c>
      <c r="C8" s="75">
        <v>13.33</v>
      </c>
    </row>
    <row r="9" s="46" customFormat="1" ht="32.1" customHeight="1" spans="1:5">
      <c r="A9" s="74" t="s">
        <v>1587</v>
      </c>
      <c r="B9" s="75">
        <v>17.0035</v>
      </c>
      <c r="C9" s="75">
        <v>16.6665</v>
      </c>
    </row>
    <row r="10" s="46" customFormat="1" ht="32.1" customHeight="1" spans="1:5">
      <c r="A10" s="74" t="s">
        <v>1588</v>
      </c>
      <c r="B10" s="75">
        <v>116.8363</v>
      </c>
      <c r="C10" s="75">
        <v>115.7465</v>
      </c>
    </row>
    <row r="11" s="46" customFormat="1" ht="32.1" customHeight="1" spans="1:5">
      <c r="A11" s="74" t="s">
        <v>1589</v>
      </c>
      <c r="B11" s="80"/>
      <c r="C11" s="75"/>
    </row>
    <row r="12" s="46" customFormat="1" ht="32.1" customHeight="1" spans="1:5">
      <c r="A12" s="74" t="s">
        <v>1590</v>
      </c>
      <c r="B12" s="75"/>
      <c r="C12" s="75"/>
    </row>
    <row r="13" s="48" customFormat="1" ht="78" customHeight="1" spans="1:5">
      <c r="A13" s="58" t="s">
        <v>1594</v>
      </c>
      <c r="B13" s="58"/>
      <c r="C13" s="58"/>
      <c r="D13" s="71"/>
      <c r="E13" s="71"/>
    </row>
    <row r="14" s="46" customFormat="1" ht="14.25" customHeight="1" spans="1:5">
      <c r="A14" s="77"/>
      <c r="B14" s="77"/>
      <c r="C14" s="77"/>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4"/>
  <sheetViews>
    <sheetView workbookViewId="0">
      <selection activeCell="A5" sqref="A5"/>
    </sheetView>
  </sheetViews>
  <sheetFormatPr defaultColWidth="10" defaultRowHeight="13.5" outlineLevelCol="6"/>
  <cols>
    <col min="1" max="1" width="60" style="46" customWidth="1"/>
    <col min="2" max="3" width="25.6333333333333" style="46" customWidth="1"/>
    <col min="4" max="4" width="9.75" style="46" customWidth="1"/>
    <col min="5" max="16384" width="10" style="46"/>
  </cols>
  <sheetData>
    <row r="1" s="46" customFormat="1" ht="28.7" customHeight="1" spans="1:7">
      <c r="A1" s="65" t="s">
        <v>34</v>
      </c>
      <c r="B1" s="65"/>
      <c r="C1" s="65"/>
    </row>
    <row r="2" s="46" customFormat="1" ht="27" customHeight="1" spans="1:7">
      <c r="A2" s="77"/>
      <c r="B2" s="77"/>
      <c r="C2" s="78" t="s">
        <v>1561</v>
      </c>
    </row>
    <row r="3" s="46" customFormat="1" ht="24" customHeight="1" spans="1:7">
      <c r="A3" s="66" t="s">
        <v>1579</v>
      </c>
      <c r="B3" s="66" t="s">
        <v>1580</v>
      </c>
      <c r="C3" s="66" t="s">
        <v>1581</v>
      </c>
    </row>
    <row r="4" s="46" customFormat="1" ht="32.1" customHeight="1" spans="1:7">
      <c r="A4" s="74" t="s">
        <v>1582</v>
      </c>
      <c r="B4" s="75">
        <v>120.237</v>
      </c>
      <c r="C4" s="75">
        <v>119.083</v>
      </c>
    </row>
    <row r="5" s="46" customFormat="1" ht="32.1" customHeight="1" spans="1:7">
      <c r="A5" s="74" t="s">
        <v>1583</v>
      </c>
      <c r="B5" s="75"/>
      <c r="C5" s="75"/>
    </row>
    <row r="6" s="46" customFormat="1" ht="32.1" customHeight="1" spans="1:7">
      <c r="A6" s="74" t="s">
        <v>1584</v>
      </c>
      <c r="B6" s="75">
        <v>13.6028</v>
      </c>
      <c r="C6" s="75">
        <v>13.33</v>
      </c>
    </row>
    <row r="7" s="46" customFormat="1" ht="32.1" customHeight="1" spans="1:7">
      <c r="A7" s="79" t="s">
        <v>1592</v>
      </c>
      <c r="B7" s="75"/>
      <c r="C7" s="75"/>
    </row>
    <row r="8" s="46" customFormat="1" ht="32.1" customHeight="1" spans="1:7">
      <c r="A8" s="79" t="s">
        <v>1593</v>
      </c>
      <c r="B8" s="75">
        <v>13.6028</v>
      </c>
      <c r="C8" s="75">
        <v>13.33</v>
      </c>
    </row>
    <row r="9" s="46" customFormat="1" ht="32.1" customHeight="1" spans="1:7">
      <c r="A9" s="74" t="s">
        <v>1587</v>
      </c>
      <c r="B9" s="75">
        <v>17.0035</v>
      </c>
      <c r="C9" s="75">
        <v>16.6665</v>
      </c>
    </row>
    <row r="10" s="46" customFormat="1" ht="32.1" customHeight="1" spans="1:7">
      <c r="A10" s="74" t="s">
        <v>1588</v>
      </c>
      <c r="B10" s="75">
        <v>116.8363</v>
      </c>
      <c r="C10" s="75">
        <v>115.7465</v>
      </c>
    </row>
    <row r="11" s="46" customFormat="1" ht="32.1" customHeight="1" spans="1:7">
      <c r="A11" s="74" t="s">
        <v>1589</v>
      </c>
      <c r="B11" s="80"/>
      <c r="C11" s="75"/>
    </row>
    <row r="12" s="46" customFormat="1" ht="32.1" customHeight="1" spans="1:7">
      <c r="A12" s="74" t="s">
        <v>1590</v>
      </c>
      <c r="B12" s="75"/>
      <c r="C12" s="75"/>
    </row>
    <row r="13" s="48" customFormat="1" ht="76" customHeight="1" spans="1:7">
      <c r="A13" s="58" t="s">
        <v>1594</v>
      </c>
      <c r="B13" s="58"/>
      <c r="C13" s="58"/>
      <c r="D13" s="71"/>
      <c r="E13" s="71"/>
      <c r="F13" s="71"/>
      <c r="G13" s="71"/>
    </row>
    <row r="14" s="46" customFormat="1" spans="1:7">
      <c r="A14" s="77"/>
      <c r="B14" s="77"/>
      <c r="C14" s="77"/>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B16" sqref="B16"/>
    </sheetView>
  </sheetViews>
  <sheetFormatPr defaultColWidth="10" defaultRowHeight="13.5" outlineLevelCol="2"/>
  <cols>
    <col min="1" max="1" width="60.5" style="46" customWidth="1"/>
    <col min="2" max="3" width="25.6333333333333" style="46" customWidth="1"/>
    <col min="4" max="4" width="9.75" style="46" customWidth="1"/>
    <col min="5" max="16384" width="10" style="46"/>
  </cols>
  <sheetData>
    <row r="1" s="46" customFormat="1" ht="28.7" customHeight="1" spans="1:3">
      <c r="A1" s="65" t="s">
        <v>35</v>
      </c>
      <c r="B1" s="65"/>
      <c r="C1" s="65"/>
    </row>
    <row r="2" s="46" customFormat="1" ht="24.95" customHeight="1" spans="1:3">
      <c r="A2" s="77"/>
      <c r="B2" s="77"/>
      <c r="C2" s="78" t="s">
        <v>1561</v>
      </c>
    </row>
    <row r="3" s="46" customFormat="1" ht="32.1" customHeight="1" spans="1:3">
      <c r="A3" s="66" t="s">
        <v>1579</v>
      </c>
      <c r="B3" s="66" t="s">
        <v>1580</v>
      </c>
      <c r="C3" s="66" t="s">
        <v>1581</v>
      </c>
    </row>
    <row r="4" s="46" customFormat="1" ht="32.1" customHeight="1" spans="1:3">
      <c r="A4" s="74" t="s">
        <v>1595</v>
      </c>
      <c r="B4" s="75">
        <v>57.62</v>
      </c>
      <c r="C4" s="75">
        <v>57.62</v>
      </c>
    </row>
    <row r="5" s="46" customFormat="1" ht="32.1" customHeight="1" spans="1:3">
      <c r="A5" s="74" t="s">
        <v>1596</v>
      </c>
      <c r="B5" s="75"/>
      <c r="C5" s="75"/>
    </row>
    <row r="6" s="46" customFormat="1" ht="32.1" customHeight="1" spans="1:3">
      <c r="A6" s="74" t="s">
        <v>1597</v>
      </c>
      <c r="B6" s="75">
        <v>1.744</v>
      </c>
      <c r="C6" s="75">
        <v>6.71</v>
      </c>
    </row>
    <row r="7" s="46" customFormat="1" ht="32.1" customHeight="1" spans="1:3">
      <c r="A7" s="74" t="s">
        <v>1598</v>
      </c>
      <c r="B7" s="75">
        <v>2.18</v>
      </c>
      <c r="C7" s="75">
        <v>2.18</v>
      </c>
    </row>
    <row r="8" s="46" customFormat="1" ht="32.1" customHeight="1" spans="1:3">
      <c r="A8" s="74" t="s">
        <v>1599</v>
      </c>
      <c r="B8" s="75">
        <v>57.184</v>
      </c>
      <c r="C8" s="75">
        <v>62.15</v>
      </c>
    </row>
    <row r="9" s="46" customFormat="1" ht="32.1" customHeight="1" spans="1:3">
      <c r="A9" s="74" t="s">
        <v>1600</v>
      </c>
      <c r="B9" s="75">
        <v>0</v>
      </c>
      <c r="C9" s="75">
        <v>4.6</v>
      </c>
    </row>
    <row r="10" s="46" customFormat="1" ht="32.1" customHeight="1" spans="1:3">
      <c r="A10" s="74" t="s">
        <v>1601</v>
      </c>
      <c r="B10" s="75"/>
      <c r="C10" s="75"/>
    </row>
    <row r="11" s="48" customFormat="1" ht="83" customHeight="1" spans="1:3">
      <c r="A11" s="58" t="s">
        <v>1602</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79" fitToHeight="20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K16" sqref="K16"/>
    </sheetView>
  </sheetViews>
  <sheetFormatPr defaultColWidth="10" defaultRowHeight="13.5" outlineLevelCol="2"/>
  <cols>
    <col min="1" max="1" width="59.3833333333333" style="46" customWidth="1"/>
    <col min="2" max="3" width="25.6333333333333" style="46" customWidth="1"/>
    <col min="4" max="4" width="9.75" style="46" customWidth="1"/>
    <col min="5" max="16384" width="10" style="46"/>
  </cols>
  <sheetData>
    <row r="1" s="46" customFormat="1" ht="28.7" customHeight="1" spans="1:3">
      <c r="A1" s="65" t="s">
        <v>36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77" customHeight="1" spans="1:3">
      <c r="A11" s="58" t="s">
        <v>1605</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B18" sqref="B18"/>
    </sheetView>
  </sheetViews>
  <sheetFormatPr defaultColWidth="10" defaultRowHeight="13.5" outlineLevelCol="2"/>
  <cols>
    <col min="1" max="1" width="59.3833333333333" style="46" customWidth="1"/>
    <col min="2" max="3" width="25.6333333333333" style="46" customWidth="1"/>
    <col min="4" max="4" width="9.75" style="46" customWidth="1"/>
    <col min="5" max="16384" width="10" style="46"/>
  </cols>
  <sheetData>
    <row r="1" s="46" customFormat="1" ht="28.7" customHeight="1" spans="1:3">
      <c r="A1" s="65" t="s">
        <v>1606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88" customHeight="1" spans="1:3">
      <c r="A11" s="58" t="s">
        <v>1605</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topLeftCell="A7" workbookViewId="0">
      <selection activeCell="I17" sqref="I17"/>
    </sheetView>
  </sheetViews>
  <sheetFormatPr defaultColWidth="10" defaultRowHeight="13.5" outlineLevelCol="3"/>
  <cols>
    <col min="1" max="1" width="36" style="46" customWidth="1"/>
    <col min="2" max="4" width="15.6333333333333" style="46" customWidth="1"/>
    <col min="5" max="5" width="9.75" style="46" customWidth="1"/>
    <col min="6" max="16384" width="10" style="46"/>
  </cols>
  <sheetData>
    <row r="1" s="46" customFormat="1" ht="63" customHeight="1" spans="1:4">
      <c r="A1" s="65" t="s">
        <v>1607</v>
      </c>
      <c r="B1" s="65"/>
      <c r="C1" s="65"/>
      <c r="D1" s="65"/>
    </row>
    <row r="2" s="47" customFormat="1" ht="30" customHeight="1" spans="1:4">
      <c r="D2" s="60" t="s">
        <v>1561</v>
      </c>
    </row>
    <row r="3" s="47" customFormat="1" ht="24.95" customHeight="1" spans="1:4">
      <c r="A3" s="66" t="s">
        <v>1579</v>
      </c>
      <c r="B3" s="66" t="s">
        <v>1608</v>
      </c>
      <c r="C3" s="66" t="s">
        <v>1609</v>
      </c>
      <c r="D3" s="66" t="s">
        <v>1610</v>
      </c>
    </row>
    <row r="4" s="47" customFormat="1" ht="24.95" customHeight="1" spans="1:4">
      <c r="A4" s="67" t="s">
        <v>1611</v>
      </c>
      <c r="B4" s="68" t="s">
        <v>1612</v>
      </c>
      <c r="C4" s="69">
        <f>C5+C7</f>
        <v>20.04</v>
      </c>
      <c r="D4" s="69">
        <f>D5+D7</f>
        <v>20.04</v>
      </c>
    </row>
    <row r="5" s="47" customFormat="1" ht="24.95" customHeight="1" spans="1:4">
      <c r="A5" s="70" t="s">
        <v>1613</v>
      </c>
      <c r="B5" s="68" t="s">
        <v>1569</v>
      </c>
      <c r="C5" s="69">
        <v>13.33</v>
      </c>
      <c r="D5" s="69">
        <v>13.33</v>
      </c>
    </row>
    <row r="6" s="47" customFormat="1" ht="24.95" customHeight="1" spans="1:4">
      <c r="A6" s="70" t="s">
        <v>1614</v>
      </c>
      <c r="B6" s="68" t="s">
        <v>1570</v>
      </c>
      <c r="C6" s="69">
        <v>13.33</v>
      </c>
      <c r="D6" s="69">
        <v>13.33</v>
      </c>
    </row>
    <row r="7" s="47" customFormat="1" ht="24.95" customHeight="1" spans="1:4">
      <c r="A7" s="70" t="s">
        <v>1615</v>
      </c>
      <c r="B7" s="68" t="s">
        <v>1616</v>
      </c>
      <c r="C7" s="69">
        <v>6.71</v>
      </c>
      <c r="D7" s="69">
        <v>6.71</v>
      </c>
    </row>
    <row r="8" s="47" customFormat="1" ht="24.95" customHeight="1" spans="1:4">
      <c r="A8" s="70" t="s">
        <v>1614</v>
      </c>
      <c r="B8" s="68" t="s">
        <v>1572</v>
      </c>
      <c r="C8" s="69">
        <v>2.11</v>
      </c>
      <c r="D8" s="69">
        <v>2.11</v>
      </c>
    </row>
    <row r="9" s="47" customFormat="1" ht="24.95" customHeight="1" spans="1:4">
      <c r="A9" s="67" t="s">
        <v>1617</v>
      </c>
      <c r="B9" s="68" t="s">
        <v>1618</v>
      </c>
      <c r="C9" s="69">
        <f>C10+C11</f>
        <v>18.8465</v>
      </c>
      <c r="D9" s="69">
        <f>D10+D11</f>
        <v>18.8465</v>
      </c>
    </row>
    <row r="10" s="47" customFormat="1" ht="24.95" customHeight="1" spans="1:4">
      <c r="A10" s="70" t="s">
        <v>1613</v>
      </c>
      <c r="B10" s="68" t="s">
        <v>1619</v>
      </c>
      <c r="C10" s="69">
        <v>16.6665</v>
      </c>
      <c r="D10" s="69">
        <v>16.6665</v>
      </c>
    </row>
    <row r="11" s="47" customFormat="1" ht="24.95" customHeight="1" spans="1:4">
      <c r="A11" s="70" t="s">
        <v>1615</v>
      </c>
      <c r="B11" s="68" t="s">
        <v>1620</v>
      </c>
      <c r="C11" s="69">
        <v>2.18</v>
      </c>
      <c r="D11" s="69">
        <v>2.18</v>
      </c>
    </row>
    <row r="12" s="47" customFormat="1" ht="24.95" customHeight="1" spans="1:4">
      <c r="A12" s="67" t="s">
        <v>1621</v>
      </c>
      <c r="B12" s="68" t="s">
        <v>1622</v>
      </c>
      <c r="C12" s="69">
        <f>C13+C14</f>
        <v>5.7210421658</v>
      </c>
      <c r="D12" s="69">
        <f>D13+D14</f>
        <v>5.7210421658</v>
      </c>
    </row>
    <row r="13" s="47" customFormat="1" ht="24.95" customHeight="1" spans="1:4">
      <c r="A13" s="70" t="s">
        <v>1613</v>
      </c>
      <c r="B13" s="68" t="s">
        <v>1623</v>
      </c>
      <c r="C13" s="69">
        <v>3.865764412</v>
      </c>
      <c r="D13" s="69">
        <v>3.865764412</v>
      </c>
    </row>
    <row r="14" s="47" customFormat="1" ht="24.95" customHeight="1" spans="1:4">
      <c r="A14" s="70" t="s">
        <v>1615</v>
      </c>
      <c r="B14" s="68" t="s">
        <v>1624</v>
      </c>
      <c r="C14" s="69">
        <v>1.8552777538</v>
      </c>
      <c r="D14" s="69">
        <v>1.8552777538</v>
      </c>
    </row>
    <row r="15" s="47" customFormat="1" ht="24.95" customHeight="1" spans="1:4">
      <c r="A15" s="67" t="s">
        <v>1625</v>
      </c>
      <c r="B15" s="68" t="s">
        <v>1626</v>
      </c>
      <c r="C15" s="69">
        <f>C16+C19</f>
        <v>12.73</v>
      </c>
      <c r="D15" s="69">
        <f>D16+D19</f>
        <v>12.73</v>
      </c>
    </row>
    <row r="16" s="47" customFormat="1" ht="24.95" customHeight="1" spans="1:4">
      <c r="A16" s="70" t="s">
        <v>1613</v>
      </c>
      <c r="B16" s="68" t="s">
        <v>1627</v>
      </c>
      <c r="C16" s="69">
        <v>11.23</v>
      </c>
      <c r="D16" s="69">
        <v>11.23</v>
      </c>
    </row>
    <row r="17" s="47" customFormat="1" ht="24.95" customHeight="1" spans="1:4">
      <c r="A17" s="70" t="s">
        <v>1628</v>
      </c>
      <c r="B17" s="68"/>
      <c r="C17" s="69">
        <v>10.107</v>
      </c>
      <c r="D17" s="69">
        <v>10.107</v>
      </c>
    </row>
    <row r="18" s="47" customFormat="1" ht="24.95" customHeight="1" spans="1:4">
      <c r="A18" s="70" t="s">
        <v>1629</v>
      </c>
      <c r="B18" s="68" t="s">
        <v>1630</v>
      </c>
      <c r="C18" s="69">
        <v>1.123</v>
      </c>
      <c r="D18" s="69">
        <v>1.123</v>
      </c>
    </row>
    <row r="19" s="47" customFormat="1" ht="24.95" customHeight="1" spans="1:4">
      <c r="A19" s="70" t="s">
        <v>1615</v>
      </c>
      <c r="B19" s="68" t="s">
        <v>1631</v>
      </c>
      <c r="C19" s="69">
        <v>1.5</v>
      </c>
      <c r="D19" s="69">
        <v>1.5</v>
      </c>
    </row>
    <row r="20" s="47" customFormat="1" ht="24.95" customHeight="1" spans="1:4">
      <c r="A20" s="70" t="s">
        <v>1628</v>
      </c>
      <c r="B20" s="68"/>
      <c r="C20" s="69">
        <v>1.35</v>
      </c>
      <c r="D20" s="69">
        <v>1.35</v>
      </c>
    </row>
    <row r="21" s="47" customFormat="1" ht="24.95" customHeight="1" spans="1:4">
      <c r="A21" s="70" t="s">
        <v>1632</v>
      </c>
      <c r="B21" s="68" t="s">
        <v>1633</v>
      </c>
      <c r="C21" s="69">
        <v>0.15</v>
      </c>
      <c r="D21" s="69">
        <v>0.15</v>
      </c>
    </row>
    <row r="22" s="47" customFormat="1" ht="24.95" customHeight="1" spans="1:4">
      <c r="A22" s="67" t="s">
        <v>1634</v>
      </c>
      <c r="B22" s="68" t="s">
        <v>1635</v>
      </c>
      <c r="C22" s="69">
        <f>C23+C24</f>
        <v>5.5691844635</v>
      </c>
      <c r="D22" s="69">
        <f>D23+D24</f>
        <v>5.5691844635</v>
      </c>
    </row>
    <row r="23" s="47" customFormat="1" ht="24.95" customHeight="1" spans="1:4">
      <c r="A23" s="70" t="s">
        <v>1613</v>
      </c>
      <c r="B23" s="68" t="s">
        <v>1636</v>
      </c>
      <c r="C23" s="69">
        <v>3.6643472301</v>
      </c>
      <c r="D23" s="69">
        <v>3.6643472301</v>
      </c>
    </row>
    <row r="24" s="47" customFormat="1" ht="24.95" customHeight="1" spans="1:4">
      <c r="A24" s="70" t="s">
        <v>1615</v>
      </c>
      <c r="B24" s="68" t="s">
        <v>1637</v>
      </c>
      <c r="C24" s="69">
        <v>1.9048372334</v>
      </c>
      <c r="D24" s="69">
        <v>1.9048372334</v>
      </c>
    </row>
    <row r="25" s="48" customFormat="1" ht="69.95" customHeight="1" spans="1:4">
      <c r="A25" s="71" t="s">
        <v>1638</v>
      </c>
      <c r="B25" s="71"/>
      <c r="C25" s="71"/>
      <c r="D25" s="71"/>
    </row>
    <row r="26" s="46" customFormat="1" ht="24.95" customHeight="1" spans="1:4">
      <c r="A26" s="72"/>
      <c r="B26" s="72"/>
      <c r="C26" s="72"/>
      <c r="D26" s="72"/>
    </row>
  </sheetData>
  <mergeCells count="3">
    <mergeCell ref="A1:D1"/>
    <mergeCell ref="A25:D25"/>
    <mergeCell ref="A26:D26"/>
  </mergeCells>
  <printOptions horizontalCentered="1"/>
  <pageMargins left="0.709027777777778" right="0.709027777777778" top="0.393055555555556" bottom="0.75" header="0.309027777777778" footer="0.309027777777778"/>
  <pageSetup paperSize="9" fitToHeight="20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40" activePane="bottomLeft" state="frozen"/>
      <selection/>
      <selection pane="bottomLeft" activeCell="D54" sqref="D54"/>
    </sheetView>
  </sheetViews>
  <sheetFormatPr defaultColWidth="9" defaultRowHeight="14.25" outlineLevelCol="3"/>
  <cols>
    <col min="1" max="1" width="50.75" style="168" customWidth="1"/>
    <col min="2" max="4" width="21.6333333333333" style="168" customWidth="1"/>
    <col min="5" max="16384" width="9" style="186"/>
  </cols>
  <sheetData>
    <row r="1" ht="45" customHeight="1" spans="1:4">
      <c r="A1" s="294" t="s">
        <v>3</v>
      </c>
      <c r="B1" s="294"/>
      <c r="C1" s="294"/>
      <c r="D1" s="294"/>
    </row>
    <row r="2" ht="18.95" customHeight="1" spans="1:4">
      <c r="A2" s="252"/>
      <c r="B2" s="253"/>
      <c r="C2" s="253"/>
      <c r="D2" s="375" t="s">
        <v>84</v>
      </c>
    </row>
    <row r="3" s="414" customFormat="1" ht="45" customHeight="1" spans="1:4">
      <c r="A3" s="295" t="s">
        <v>85</v>
      </c>
      <c r="B3" s="415" t="s">
        <v>86</v>
      </c>
      <c r="C3" s="190" t="s">
        <v>87</v>
      </c>
      <c r="D3" s="416" t="s">
        <v>88</v>
      </c>
    </row>
    <row r="4" ht="32.1" customHeight="1" spans="1:4">
      <c r="A4" s="417" t="s">
        <v>125</v>
      </c>
      <c r="B4" s="268">
        <f>SUM(B5:B20)</f>
        <v>330899</v>
      </c>
      <c r="C4" s="268">
        <f>SUM(C5:C20)</f>
        <v>361908</v>
      </c>
      <c r="D4" s="269">
        <f t="shared" ref="D4:D24" si="0">IFERROR((C4/B4-1)*100,"")</f>
        <v>9.37113741655309</v>
      </c>
    </row>
    <row r="5" ht="32.1" customHeight="1" spans="1:4">
      <c r="A5" s="418" t="s">
        <v>126</v>
      </c>
      <c r="B5" s="419">
        <v>145990</v>
      </c>
      <c r="C5" s="145">
        <v>145843</v>
      </c>
      <c r="D5" s="297">
        <f t="shared" si="0"/>
        <v>-0.100691828207411</v>
      </c>
    </row>
    <row r="6" ht="32.1" customHeight="1" spans="1:4">
      <c r="A6" s="418" t="s">
        <v>127</v>
      </c>
      <c r="B6" s="419">
        <v>16261</v>
      </c>
      <c r="C6" s="145">
        <v>17045</v>
      </c>
      <c r="D6" s="297">
        <f t="shared" si="0"/>
        <v>4.82135170038742</v>
      </c>
    </row>
    <row r="7" ht="32.1" customHeight="1" spans="1:4">
      <c r="A7" s="418" t="s">
        <v>128</v>
      </c>
      <c r="B7" s="258"/>
      <c r="C7" s="258"/>
      <c r="D7" s="297" t="str">
        <f t="shared" si="0"/>
        <v/>
      </c>
    </row>
    <row r="8" ht="32.1" customHeight="1" spans="1:4">
      <c r="A8" s="418" t="s">
        <v>129</v>
      </c>
      <c r="B8" s="419">
        <v>4712</v>
      </c>
      <c r="C8" s="145">
        <v>4707</v>
      </c>
      <c r="D8" s="297">
        <f t="shared" si="0"/>
        <v>-0.106112054329377</v>
      </c>
    </row>
    <row r="9" ht="32.1" customHeight="1" spans="1:4">
      <c r="A9" s="418" t="s">
        <v>130</v>
      </c>
      <c r="B9" s="419">
        <v>26280</v>
      </c>
      <c r="C9" s="145">
        <v>26300</v>
      </c>
      <c r="D9" s="297">
        <f t="shared" si="0"/>
        <v>0.0761035007610378</v>
      </c>
    </row>
    <row r="10" ht="32.1" customHeight="1" spans="1:4">
      <c r="A10" s="418" t="s">
        <v>131</v>
      </c>
      <c r="B10" s="419">
        <v>62120</v>
      </c>
      <c r="C10" s="145">
        <v>62110</v>
      </c>
      <c r="D10" s="297">
        <f t="shared" si="0"/>
        <v>-0.0160978750804897</v>
      </c>
    </row>
    <row r="11" ht="32.1" customHeight="1" spans="1:4">
      <c r="A11" s="418" t="s">
        <v>132</v>
      </c>
      <c r="B11" s="419">
        <v>9442</v>
      </c>
      <c r="C11" s="145">
        <v>18884</v>
      </c>
      <c r="D11" s="297">
        <f t="shared" si="0"/>
        <v>100</v>
      </c>
    </row>
    <row r="12" ht="32.1" customHeight="1" spans="1:4">
      <c r="A12" s="418" t="s">
        <v>133</v>
      </c>
      <c r="B12" s="419">
        <v>9311</v>
      </c>
      <c r="C12" s="145">
        <v>9500</v>
      </c>
      <c r="D12" s="297">
        <f t="shared" si="0"/>
        <v>2.02985715819999</v>
      </c>
    </row>
    <row r="13" ht="32.1" customHeight="1" spans="1:4">
      <c r="A13" s="418" t="s">
        <v>134</v>
      </c>
      <c r="B13" s="419">
        <v>10462</v>
      </c>
      <c r="C13" s="145">
        <v>21200</v>
      </c>
      <c r="D13" s="297">
        <f t="shared" si="0"/>
        <v>102.638118906519</v>
      </c>
    </row>
    <row r="14" ht="32.1" customHeight="1" spans="1:4">
      <c r="A14" s="418" t="s">
        <v>135</v>
      </c>
      <c r="B14" s="419">
        <v>13170</v>
      </c>
      <c r="C14" s="145">
        <v>21390</v>
      </c>
      <c r="D14" s="297">
        <f t="shared" si="0"/>
        <v>62.4145785876993</v>
      </c>
    </row>
    <row r="15" ht="32.1" customHeight="1" spans="1:4">
      <c r="A15" s="418" t="s">
        <v>136</v>
      </c>
      <c r="B15" s="419">
        <v>2506</v>
      </c>
      <c r="C15" s="145">
        <v>2506</v>
      </c>
      <c r="D15" s="297">
        <f t="shared" si="0"/>
        <v>0</v>
      </c>
    </row>
    <row r="16" ht="32.1" customHeight="1" spans="1:4">
      <c r="A16" s="418" t="s">
        <v>137</v>
      </c>
      <c r="B16" s="419">
        <v>1296</v>
      </c>
      <c r="C16" s="145">
        <v>3000</v>
      </c>
      <c r="D16" s="297">
        <f t="shared" si="0"/>
        <v>131.481481481481</v>
      </c>
    </row>
    <row r="17" ht="32.1" customHeight="1" spans="1:4">
      <c r="A17" s="418" t="s">
        <v>138</v>
      </c>
      <c r="B17" s="419">
        <v>26720</v>
      </c>
      <c r="C17" s="145">
        <v>26720</v>
      </c>
      <c r="D17" s="297">
        <f t="shared" si="0"/>
        <v>0</v>
      </c>
    </row>
    <row r="18" ht="32.1" customHeight="1" spans="1:4">
      <c r="A18" s="418" t="s">
        <v>139</v>
      </c>
      <c r="B18" s="419">
        <v>903</v>
      </c>
      <c r="C18" s="145">
        <v>900</v>
      </c>
      <c r="D18" s="297">
        <f t="shared" si="0"/>
        <v>-0.332225913621265</v>
      </c>
    </row>
    <row r="19" s="252" customFormat="1" ht="32.1" customHeight="1" spans="1:4">
      <c r="A19" s="418" t="s">
        <v>140</v>
      </c>
      <c r="B19" s="419">
        <v>1833</v>
      </c>
      <c r="C19" s="145">
        <v>1900</v>
      </c>
      <c r="D19" s="297">
        <f t="shared" si="0"/>
        <v>3.65521003818876</v>
      </c>
    </row>
    <row r="20" ht="31.5" customHeight="1" spans="1:4">
      <c r="A20" s="418" t="s">
        <v>141</v>
      </c>
      <c r="B20" s="419">
        <v>-107</v>
      </c>
      <c r="C20" s="145">
        <v>-97</v>
      </c>
      <c r="D20" s="297"/>
    </row>
    <row r="21" ht="32.1" customHeight="1" spans="1:4">
      <c r="A21" s="417" t="s">
        <v>142</v>
      </c>
      <c r="B21" s="268">
        <f>SUM(B22:B29)</f>
        <v>140747</v>
      </c>
      <c r="C21" s="268">
        <f>SUM(C22:C29)</f>
        <v>128604</v>
      </c>
      <c r="D21" s="269">
        <f t="shared" si="0"/>
        <v>-8.62753735425977</v>
      </c>
    </row>
    <row r="22" ht="32.1" customHeight="1" spans="1:4">
      <c r="A22" s="418" t="s">
        <v>143</v>
      </c>
      <c r="B22" s="420">
        <v>69582</v>
      </c>
      <c r="C22" s="145">
        <v>71076</v>
      </c>
      <c r="D22" s="297">
        <f t="shared" si="0"/>
        <v>2.14710701043372</v>
      </c>
    </row>
    <row r="23" ht="32.1" customHeight="1" spans="1:4">
      <c r="A23" s="418" t="s">
        <v>144</v>
      </c>
      <c r="B23" s="421">
        <v>9968</v>
      </c>
      <c r="C23" s="145">
        <v>10330</v>
      </c>
      <c r="D23" s="297">
        <f t="shared" si="0"/>
        <v>3.63162118780096</v>
      </c>
    </row>
    <row r="24" ht="32.1" customHeight="1" spans="1:4">
      <c r="A24" s="418" t="s">
        <v>145</v>
      </c>
      <c r="B24" s="419">
        <v>4805</v>
      </c>
      <c r="C24" s="145">
        <v>5598</v>
      </c>
      <c r="D24" s="297">
        <f t="shared" si="0"/>
        <v>16.5036420395422</v>
      </c>
    </row>
    <row r="25" ht="32.1" customHeight="1" spans="1:4">
      <c r="A25" s="418" t="s">
        <v>146</v>
      </c>
      <c r="B25" s="258"/>
      <c r="C25" s="258"/>
      <c r="D25" s="297"/>
    </row>
    <row r="26" ht="32.1" customHeight="1" spans="1:4">
      <c r="A26" s="422" t="s">
        <v>147</v>
      </c>
      <c r="B26" s="419">
        <v>56028</v>
      </c>
      <c r="C26" s="145">
        <v>40600</v>
      </c>
      <c r="D26" s="297">
        <f t="shared" ref="D26:D43" si="1">IFERROR((C26/B26-1)*100,"")</f>
        <v>-27.536231884058</v>
      </c>
    </row>
    <row r="27" ht="36" customHeight="1" spans="1:4">
      <c r="A27" s="422" t="s">
        <v>148</v>
      </c>
      <c r="B27" s="344"/>
      <c r="C27" s="145"/>
      <c r="D27" s="297" t="str">
        <f t="shared" si="1"/>
        <v/>
      </c>
    </row>
    <row r="28" ht="36" customHeight="1" spans="1:4">
      <c r="A28" s="418" t="s">
        <v>149</v>
      </c>
      <c r="B28" s="419">
        <v>304</v>
      </c>
      <c r="C28" s="145">
        <v>1000</v>
      </c>
      <c r="D28" s="297">
        <f t="shared" si="1"/>
        <v>228.947368421053</v>
      </c>
    </row>
    <row r="29" ht="36" customHeight="1" spans="1:4">
      <c r="A29" s="418" t="s">
        <v>150</v>
      </c>
      <c r="B29" s="423">
        <v>60</v>
      </c>
      <c r="C29" s="145"/>
      <c r="D29" s="297">
        <f t="shared" si="1"/>
        <v>-100</v>
      </c>
    </row>
    <row r="30" ht="36" customHeight="1" spans="1:4">
      <c r="A30" s="424" t="s">
        <v>151</v>
      </c>
      <c r="B30" s="268">
        <f>SUM(B4,B21)</f>
        <v>471646</v>
      </c>
      <c r="C30" s="268">
        <f>SUM(C4,C21)</f>
        <v>490512</v>
      </c>
      <c r="D30" s="269">
        <f t="shared" si="1"/>
        <v>4.0000339237479</v>
      </c>
    </row>
    <row r="31" ht="36" customHeight="1" spans="1:4">
      <c r="A31" s="417" t="s">
        <v>152</v>
      </c>
      <c r="B31" s="404">
        <f>B32+B33+B36+B39+B40+B41+B42</f>
        <v>412469</v>
      </c>
      <c r="C31" s="404">
        <f>C32+C33+C36+C39+C40+C41+C42</f>
        <v>226650</v>
      </c>
      <c r="D31" s="269">
        <f t="shared" si="1"/>
        <v>-45.0504159100442</v>
      </c>
    </row>
    <row r="32" ht="36" customHeight="1" spans="1:4">
      <c r="A32" s="418" t="s">
        <v>153</v>
      </c>
      <c r="B32" s="405">
        <v>47535</v>
      </c>
      <c r="C32" s="406">
        <v>47535</v>
      </c>
      <c r="D32" s="297">
        <f t="shared" si="1"/>
        <v>0</v>
      </c>
    </row>
    <row r="33" ht="36" customHeight="1" spans="1:4">
      <c r="A33" s="418" t="s">
        <v>154</v>
      </c>
      <c r="B33" s="407">
        <f>B34</f>
        <v>126274</v>
      </c>
      <c r="C33" s="407">
        <f>C34</f>
        <v>59399</v>
      </c>
      <c r="D33" s="297">
        <f t="shared" si="1"/>
        <v>-52.9602293425408</v>
      </c>
    </row>
    <row r="34" ht="36" customHeight="1" spans="1:4">
      <c r="A34" s="418" t="s">
        <v>155</v>
      </c>
      <c r="B34" s="407">
        <v>126274</v>
      </c>
      <c r="C34" s="407">
        <v>59399</v>
      </c>
      <c r="D34" s="297">
        <f t="shared" si="1"/>
        <v>-52.9602293425408</v>
      </c>
    </row>
    <row r="35" ht="36" customHeight="1" spans="1:4">
      <c r="A35" s="418" t="s">
        <v>156</v>
      </c>
      <c r="B35" s="408"/>
      <c r="C35" s="407"/>
      <c r="D35" s="297" t="str">
        <f t="shared" si="1"/>
        <v/>
      </c>
    </row>
    <row r="36" ht="36" customHeight="1" spans="1:4">
      <c r="A36" s="418" t="s">
        <v>157</v>
      </c>
      <c r="B36" s="407">
        <f>B37</f>
        <v>69260</v>
      </c>
      <c r="C36" s="407">
        <f>C37</f>
        <v>649</v>
      </c>
      <c r="D36" s="297">
        <f t="shared" si="1"/>
        <v>-99.0629511983829</v>
      </c>
    </row>
    <row r="37" ht="36" customHeight="1" spans="1:4">
      <c r="A37" s="418" t="s">
        <v>158</v>
      </c>
      <c r="B37" s="407">
        <v>69260</v>
      </c>
      <c r="C37" s="407">
        <v>649</v>
      </c>
      <c r="D37" s="297">
        <f t="shared" si="1"/>
        <v>-99.0629511983829</v>
      </c>
    </row>
    <row r="38" ht="36" customHeight="1" spans="1:4">
      <c r="A38" s="418" t="s">
        <v>159</v>
      </c>
      <c r="B38" s="408"/>
      <c r="C38" s="407"/>
      <c r="D38" s="297" t="str">
        <f t="shared" si="1"/>
        <v/>
      </c>
    </row>
    <row r="39" ht="36" customHeight="1" spans="1:4">
      <c r="A39" s="418" t="s">
        <v>160</v>
      </c>
      <c r="B39" s="410">
        <v>8115</v>
      </c>
      <c r="C39" s="405">
        <v>17517</v>
      </c>
      <c r="D39" s="297">
        <f t="shared" si="1"/>
        <v>115.859519408503</v>
      </c>
    </row>
    <row r="40" ht="36" customHeight="1" spans="1:4">
      <c r="A40" s="418" t="s">
        <v>161</v>
      </c>
      <c r="B40" s="410">
        <v>9164</v>
      </c>
      <c r="C40" s="410">
        <v>480</v>
      </c>
      <c r="D40" s="297">
        <f t="shared" si="1"/>
        <v>-94.7621126145788</v>
      </c>
    </row>
    <row r="41" ht="36" customHeight="1" spans="1:4">
      <c r="A41" s="418" t="s">
        <v>162</v>
      </c>
      <c r="B41" s="407">
        <v>133300</v>
      </c>
      <c r="C41" s="407">
        <v>101070</v>
      </c>
      <c r="D41" s="297">
        <f t="shared" si="1"/>
        <v>-24.178544636159</v>
      </c>
    </row>
    <row r="42" ht="36" customHeight="1" spans="1:4">
      <c r="A42" s="418" t="s">
        <v>163</v>
      </c>
      <c r="B42" s="407">
        <v>18821</v>
      </c>
      <c r="C42" s="407"/>
      <c r="D42" s="297">
        <f t="shared" si="1"/>
        <v>-100</v>
      </c>
    </row>
    <row r="43" ht="36" customHeight="1" spans="1:4">
      <c r="A43" s="424" t="s">
        <v>164</v>
      </c>
      <c r="B43" s="404">
        <f>B30+B31</f>
        <v>884115</v>
      </c>
      <c r="C43" s="404">
        <f>C30+C31</f>
        <v>717162</v>
      </c>
      <c r="D43" s="269">
        <f t="shared" si="1"/>
        <v>-18.883629392104</v>
      </c>
    </row>
  </sheetData>
  <mergeCells count="1">
    <mergeCell ref="A1:D1"/>
  </mergeCells>
  <conditionalFormatting sqref="D2">
    <cfRule type="cellIs" dxfId="0" priority="32" stopIfTrue="1" operator="lessThanOrEqual">
      <formula>-1</formula>
    </cfRule>
  </conditionalFormatting>
  <conditionalFormatting sqref="A27">
    <cfRule type="expression" dxfId="2" priority="5" stopIfTrue="1">
      <formula>"len($A:$A)=3"</formula>
    </cfRule>
  </conditionalFormatting>
  <conditionalFormatting sqref="D4:D29 B30:D31 D32:D34 A4:A18 C35:D35 D36:D37 A20:A43 C38:D38 D39:D42 B43:D43">
    <cfRule type="expression" dxfId="2" priority="38" stopIfTrue="1">
      <formula>"len($A:$A)=3"</formula>
    </cfRule>
  </conditionalFormatting>
  <conditionalFormatting sqref="B4:C4 B7:C7 B21:C21 B25:C25">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19"/>
  <sheetViews>
    <sheetView workbookViewId="0">
      <selection activeCell="A5" sqref="A5:B5"/>
    </sheetView>
  </sheetViews>
  <sheetFormatPr defaultColWidth="8.88333333333333" defaultRowHeight="13.5" outlineLevelCol="5"/>
  <cols>
    <col min="1" max="1" width="8.88333333333333" style="46"/>
    <col min="2" max="2" width="49.3833333333333" style="46" customWidth="1"/>
    <col min="3" max="6" width="20.6333333333333" style="46" customWidth="1"/>
    <col min="7" max="16384" width="8.88333333333333" style="46"/>
  </cols>
  <sheetData>
    <row r="1" s="46" customFormat="1" ht="45" customHeight="1" spans="1:6">
      <c r="A1" s="49" t="s">
        <v>1639</v>
      </c>
      <c r="B1" s="49"/>
      <c r="C1" s="49"/>
      <c r="D1" s="49"/>
      <c r="E1" s="49"/>
      <c r="F1" s="49"/>
    </row>
    <row r="2" s="47" customFormat="1" ht="18" customHeight="1" spans="1:6">
      <c r="B2" s="59" t="s">
        <v>1561</v>
      </c>
      <c r="C2" s="60"/>
      <c r="D2" s="60"/>
      <c r="E2" s="60"/>
      <c r="F2" s="60"/>
    </row>
    <row r="3" s="47" customFormat="1" ht="30" customHeight="1" spans="1:6">
      <c r="A3" s="52" t="s">
        <v>85</v>
      </c>
      <c r="B3" s="52"/>
      <c r="C3" s="53" t="s">
        <v>1567</v>
      </c>
      <c r="D3" s="53" t="s">
        <v>1640</v>
      </c>
      <c r="E3" s="53" t="s">
        <v>1641</v>
      </c>
      <c r="F3" s="53" t="s">
        <v>1642</v>
      </c>
    </row>
    <row r="4" s="47" customFormat="1" ht="30" customHeight="1" spans="1:6">
      <c r="A4" s="61" t="s">
        <v>1643</v>
      </c>
      <c r="B4" s="61"/>
      <c r="C4" s="55" t="s">
        <v>1568</v>
      </c>
      <c r="D4" s="62">
        <f t="shared" ref="D4:F4" si="0">D5+D6</f>
        <v>4.6</v>
      </c>
      <c r="E4" s="62">
        <f t="shared" si="0"/>
        <v>4.6</v>
      </c>
      <c r="F4" s="62">
        <f t="shared" si="0"/>
        <v>0</v>
      </c>
    </row>
    <row r="5" s="47" customFormat="1" ht="30" customHeight="1" spans="1:6">
      <c r="A5" s="63" t="s">
        <v>1644</v>
      </c>
      <c r="B5" s="63"/>
      <c r="C5" s="55" t="s">
        <v>1569</v>
      </c>
      <c r="D5" s="62">
        <v>0</v>
      </c>
      <c r="E5" s="62">
        <v>0</v>
      </c>
      <c r="F5" s="62">
        <v>0</v>
      </c>
    </row>
    <row r="6" s="47" customFormat="1" ht="30" customHeight="1" spans="1:6">
      <c r="A6" s="63" t="s">
        <v>1645</v>
      </c>
      <c r="B6" s="63"/>
      <c r="C6" s="55" t="s">
        <v>1570</v>
      </c>
      <c r="D6" s="62">
        <v>4.6</v>
      </c>
      <c r="E6" s="62">
        <v>4.6</v>
      </c>
      <c r="F6" s="62">
        <v>0</v>
      </c>
    </row>
    <row r="7" s="47" customFormat="1" ht="30" customHeight="1" spans="1:6">
      <c r="A7" s="64" t="s">
        <v>1646</v>
      </c>
      <c r="B7" s="64"/>
      <c r="C7" s="55" t="s">
        <v>1571</v>
      </c>
      <c r="D7" s="62">
        <f t="shared" ref="D7:F7" si="1">D8+D9</f>
        <v>0</v>
      </c>
      <c r="E7" s="62">
        <f t="shared" si="1"/>
        <v>0</v>
      </c>
      <c r="F7" s="62">
        <f t="shared" si="1"/>
        <v>0</v>
      </c>
    </row>
    <row r="8" s="47" customFormat="1" ht="30" customHeight="1" spans="1:6">
      <c r="A8" s="63" t="s">
        <v>1644</v>
      </c>
      <c r="B8" s="63"/>
      <c r="C8" s="55" t="s">
        <v>1572</v>
      </c>
      <c r="D8" s="62">
        <v>0</v>
      </c>
      <c r="E8" s="62">
        <v>0</v>
      </c>
      <c r="F8" s="62">
        <v>0</v>
      </c>
    </row>
    <row r="9" s="47" customFormat="1" ht="30" customHeight="1" spans="1:6">
      <c r="A9" s="63" t="s">
        <v>1645</v>
      </c>
      <c r="B9" s="63"/>
      <c r="C9" s="55" t="s">
        <v>1573</v>
      </c>
      <c r="D9" s="62">
        <v>0</v>
      </c>
      <c r="E9" s="62">
        <v>0</v>
      </c>
      <c r="F9" s="62">
        <v>0</v>
      </c>
    </row>
    <row r="10" s="48" customFormat="1" ht="48" customHeight="1" spans="1:6">
      <c r="A10" s="58" t="s">
        <v>1647</v>
      </c>
      <c r="B10" s="58"/>
      <c r="C10" s="58"/>
      <c r="D10" s="58"/>
      <c r="E10" s="58"/>
      <c r="F10" s="58"/>
    </row>
    <row r="14" s="46" customFormat="1" ht="18.95" customHeight="1"/>
    <row r="15" s="46" customFormat="1" ht="29.1" customHeight="1"/>
    <row r="16" s="46" customFormat="1" ht="29.1" customHeight="1"/>
    <row r="17" s="46" customFormat="1" ht="29.1" customHeight="1"/>
    <row r="18" s="46" customFormat="1" ht="29.1" customHeight="1"/>
    <row r="19" s="46"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9027777777778" right="0.709027777777778" top="1.10138888888889" bottom="0.75" header="0.309027777777778" footer="0.309027777777778"/>
  <pageSetup paperSize="9" scale="63" fitToHeight="20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8"/>
  <sheetViews>
    <sheetView workbookViewId="0">
      <selection activeCell="E17" sqref="E17"/>
    </sheetView>
  </sheetViews>
  <sheetFormatPr defaultColWidth="8.88333333333333" defaultRowHeight="13.5" outlineLevelRow="7" outlineLevelCol="5"/>
  <cols>
    <col min="1" max="1" width="8.88333333333333" style="46"/>
    <col min="2" max="6" width="24.25" style="46" customWidth="1"/>
    <col min="7" max="16384" width="8.88333333333333" style="46"/>
  </cols>
  <sheetData>
    <row r="1" s="46" customFormat="1" ht="24" customHeight="1"/>
    <row r="2" s="46" customFormat="1" ht="25.5" spans="1:6">
      <c r="A2" s="49" t="s">
        <v>40</v>
      </c>
      <c r="B2" s="50"/>
      <c r="C2" s="50"/>
      <c r="D2" s="50"/>
      <c r="E2" s="50"/>
      <c r="F2" s="50"/>
    </row>
    <row r="3" s="46" customFormat="1" ht="23.1" customHeight="1" spans="1:6">
      <c r="A3" s="51" t="s">
        <v>1561</v>
      </c>
      <c r="B3" s="51"/>
      <c r="C3" s="51"/>
      <c r="D3" s="51"/>
      <c r="E3" s="51"/>
      <c r="F3" s="51"/>
    </row>
    <row r="4" s="47" customFormat="1" ht="30" customHeight="1" spans="1:6">
      <c r="A4" s="52" t="s">
        <v>1648</v>
      </c>
      <c r="B4" s="53" t="s">
        <v>1517</v>
      </c>
      <c r="C4" s="53" t="s">
        <v>1649</v>
      </c>
      <c r="D4" s="53" t="s">
        <v>1650</v>
      </c>
      <c r="E4" s="53" t="s">
        <v>1651</v>
      </c>
      <c r="F4" s="53" t="s">
        <v>1652</v>
      </c>
    </row>
    <row r="5" s="47" customFormat="1" ht="45" customHeight="1" spans="1:6">
      <c r="A5" s="54">
        <v>1</v>
      </c>
      <c r="B5" s="55"/>
      <c r="C5" s="56"/>
      <c r="D5" s="57"/>
      <c r="E5" s="57"/>
      <c r="F5" s="57"/>
    </row>
    <row r="6" s="47" customFormat="1" ht="45" customHeight="1" spans="1:6">
      <c r="A6" s="54">
        <v>2</v>
      </c>
      <c r="B6" s="55"/>
      <c r="C6" s="56"/>
      <c r="D6" s="57"/>
      <c r="E6" s="57"/>
      <c r="F6" s="57"/>
    </row>
    <row r="7" s="47" customFormat="1" ht="45" customHeight="1" spans="1:6">
      <c r="A7" s="54" t="s">
        <v>1653</v>
      </c>
      <c r="B7" s="55"/>
      <c r="C7" s="56"/>
      <c r="D7" s="57"/>
      <c r="E7" s="57"/>
      <c r="F7" s="57"/>
    </row>
    <row r="8" s="48" customFormat="1" ht="88" customHeight="1" spans="1:6">
      <c r="A8" s="58" t="s">
        <v>1654</v>
      </c>
      <c r="B8" s="58"/>
      <c r="C8" s="58"/>
      <c r="D8" s="58"/>
      <c r="E8" s="58"/>
      <c r="F8" s="58"/>
    </row>
  </sheetData>
  <mergeCells count="8">
    <mergeCell ref="A2:F2"/>
    <mergeCell ref="A3:F3"/>
    <mergeCell ref="A8:F8"/>
    <mergeCell ref="B5:B7"/>
    <mergeCell ref="C5:C7"/>
    <mergeCell ref="D5:D7"/>
    <mergeCell ref="E5:E7"/>
    <mergeCell ref="F5:F7"/>
  </mergeCells>
  <printOptions horizontalCentered="1"/>
  <pageMargins left="0.709027777777778" right="0.709027777777778" top="0.75" bottom="0.75" header="0.309027777777778" footer="0.309027777777778"/>
  <pageSetup paperSize="9" scale="68" fitToHeight="20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380"/>
  <sheetViews>
    <sheetView tabSelected="1" topLeftCell="A349" workbookViewId="0">
      <selection activeCell="C367" sqref="C367"/>
    </sheetView>
  </sheetViews>
  <sheetFormatPr defaultColWidth="8" defaultRowHeight="12"/>
  <cols>
    <col min="1" max="1" width="28.8833333333333" style="11" customWidth="1"/>
    <col min="2" max="2" width="64.525" style="11" customWidth="1"/>
    <col min="3" max="4" width="20.6333333333333" style="14" customWidth="1"/>
    <col min="5" max="5" width="36.8666666666667" style="14" customWidth="1"/>
    <col min="6" max="6" width="14.3333333333333" style="14" customWidth="1"/>
    <col min="7" max="7" width="34.0583333333333" style="14" customWidth="1"/>
    <col min="8" max="9" width="13.3333333333333" style="14" customWidth="1"/>
    <col min="10" max="10" width="51.0916666666667" style="14" customWidth="1"/>
    <col min="11" max="16384" width="8" style="11"/>
  </cols>
  <sheetData>
    <row r="1" s="11" customFormat="1" spans="1:10">
      <c r="C1" s="14"/>
      <c r="D1" s="14"/>
      <c r="E1" s="14"/>
      <c r="F1" s="14"/>
      <c r="G1" s="14"/>
      <c r="H1" s="14"/>
      <c r="I1" s="14"/>
      <c r="J1" s="14"/>
    </row>
    <row r="2" s="11" customFormat="1" ht="39" customHeight="1" spans="1:10">
      <c r="A2" s="15" t="s">
        <v>1655</v>
      </c>
      <c r="B2" s="15"/>
      <c r="C2" s="16"/>
      <c r="D2" s="16"/>
      <c r="E2" s="16"/>
      <c r="F2" s="16"/>
      <c r="G2" s="16"/>
      <c r="H2" s="16"/>
      <c r="I2" s="16"/>
      <c r="J2" s="16"/>
    </row>
    <row r="3" s="11" customFormat="1" ht="23" customHeight="1" spans="1:10">
      <c r="A3" s="17"/>
      <c r="C3" s="14"/>
      <c r="D3" s="14"/>
      <c r="E3" s="14"/>
      <c r="F3" s="14"/>
      <c r="G3" s="14"/>
      <c r="H3" s="14"/>
      <c r="I3" s="14"/>
      <c r="J3" s="14"/>
    </row>
    <row r="4" s="12" customFormat="1" ht="44.25" customHeight="1" spans="1:10">
      <c r="A4" s="18" t="s">
        <v>1656</v>
      </c>
      <c r="B4" s="18" t="s">
        <v>1657</v>
      </c>
      <c r="C4" s="18" t="s">
        <v>1658</v>
      </c>
      <c r="D4" s="18" t="s">
        <v>1659</v>
      </c>
      <c r="E4" s="18" t="s">
        <v>1660</v>
      </c>
      <c r="F4" s="18" t="s">
        <v>1661</v>
      </c>
      <c r="G4" s="18" t="s">
        <v>1662</v>
      </c>
      <c r="H4" s="18" t="s">
        <v>1663</v>
      </c>
      <c r="I4" s="18" t="s">
        <v>1664</v>
      </c>
      <c r="J4" s="18" t="s">
        <v>1665</v>
      </c>
    </row>
    <row r="5" s="11" customFormat="1" ht="18.75" spans="1:10">
      <c r="A5" s="19">
        <v>1</v>
      </c>
      <c r="B5" s="19">
        <v>2</v>
      </c>
      <c r="C5" s="19">
        <v>3</v>
      </c>
      <c r="D5" s="19">
        <v>4</v>
      </c>
      <c r="E5" s="19">
        <v>5</v>
      </c>
      <c r="F5" s="19">
        <v>6</v>
      </c>
      <c r="G5" s="19">
        <v>7</v>
      </c>
      <c r="H5" s="19">
        <v>8</v>
      </c>
      <c r="I5" s="19">
        <v>9</v>
      </c>
      <c r="J5" s="19">
        <v>10</v>
      </c>
    </row>
    <row r="6" s="13" customFormat="1" ht="35" customHeight="1" spans="1:10">
      <c r="A6" s="20" t="s">
        <v>1666</v>
      </c>
      <c r="B6" s="21"/>
      <c r="C6" s="22"/>
      <c r="D6" s="22"/>
      <c r="E6" s="22"/>
      <c r="F6" s="23"/>
      <c r="G6" s="22"/>
      <c r="H6" s="23"/>
      <c r="I6" s="23"/>
      <c r="J6" s="24"/>
    </row>
    <row r="7" s="13" customFormat="1" ht="35" customHeight="1" spans="1:10">
      <c r="A7" s="25" t="s">
        <v>1667</v>
      </c>
      <c r="B7" s="25" t="s">
        <v>1668</v>
      </c>
      <c r="C7" s="20" t="s">
        <v>1669</v>
      </c>
      <c r="D7" s="20" t="s">
        <v>1670</v>
      </c>
      <c r="E7" s="26" t="s">
        <v>1671</v>
      </c>
      <c r="F7" s="27" t="s">
        <v>1672</v>
      </c>
      <c r="G7" s="446" t="s">
        <v>1673</v>
      </c>
      <c r="H7" s="27" t="s">
        <v>1674</v>
      </c>
      <c r="I7" s="27" t="s">
        <v>1675</v>
      </c>
      <c r="J7" s="28" t="s">
        <v>1676</v>
      </c>
    </row>
    <row r="8" s="13" customFormat="1" ht="58" customHeight="1" spans="1:10">
      <c r="A8" s="29"/>
      <c r="B8" s="29"/>
      <c r="C8" s="20" t="s">
        <v>1669</v>
      </c>
      <c r="D8" s="20" t="s">
        <v>1670</v>
      </c>
      <c r="E8" s="26" t="s">
        <v>1677</v>
      </c>
      <c r="F8" s="27" t="s">
        <v>1678</v>
      </c>
      <c r="G8" s="446" t="s">
        <v>1679</v>
      </c>
      <c r="H8" s="27" t="s">
        <v>1680</v>
      </c>
      <c r="I8" s="27" t="s">
        <v>1675</v>
      </c>
      <c r="J8" s="28" t="s">
        <v>1681</v>
      </c>
    </row>
    <row r="9" s="13" customFormat="1" ht="35" customHeight="1" spans="1:10">
      <c r="A9" s="29"/>
      <c r="B9" s="29"/>
      <c r="C9" s="20" t="s">
        <v>1669</v>
      </c>
      <c r="D9" s="20" t="s">
        <v>1670</v>
      </c>
      <c r="E9" s="26" t="s">
        <v>1682</v>
      </c>
      <c r="F9" s="27" t="s">
        <v>1683</v>
      </c>
      <c r="G9" s="446" t="s">
        <v>1684</v>
      </c>
      <c r="H9" s="27" t="s">
        <v>1685</v>
      </c>
      <c r="I9" s="27" t="s">
        <v>1675</v>
      </c>
      <c r="J9" s="28" t="s">
        <v>1686</v>
      </c>
    </row>
    <row r="10" s="13" customFormat="1" ht="39" customHeight="1" spans="1:10">
      <c r="A10" s="29"/>
      <c r="B10" s="29"/>
      <c r="C10" s="20" t="s">
        <v>1669</v>
      </c>
      <c r="D10" s="20" t="s">
        <v>1670</v>
      </c>
      <c r="E10" s="26" t="s">
        <v>1687</v>
      </c>
      <c r="F10" s="27" t="s">
        <v>1683</v>
      </c>
      <c r="G10" s="446" t="s">
        <v>1679</v>
      </c>
      <c r="H10" s="27" t="s">
        <v>1680</v>
      </c>
      <c r="I10" s="27" t="s">
        <v>1675</v>
      </c>
      <c r="J10" s="28" t="s">
        <v>1688</v>
      </c>
    </row>
    <row r="11" s="13" customFormat="1" ht="35" customHeight="1" spans="1:10">
      <c r="A11" s="29"/>
      <c r="B11" s="29"/>
      <c r="C11" s="20" t="s">
        <v>1669</v>
      </c>
      <c r="D11" s="20" t="s">
        <v>1670</v>
      </c>
      <c r="E11" s="26" t="s">
        <v>1689</v>
      </c>
      <c r="F11" s="27" t="s">
        <v>1672</v>
      </c>
      <c r="G11" s="446" t="s">
        <v>1690</v>
      </c>
      <c r="H11" s="27" t="s">
        <v>1691</v>
      </c>
      <c r="I11" s="27" t="s">
        <v>1675</v>
      </c>
      <c r="J11" s="28" t="s">
        <v>1692</v>
      </c>
    </row>
    <row r="12" s="13" customFormat="1" ht="53" customHeight="1" spans="1:10">
      <c r="A12" s="29"/>
      <c r="B12" s="29"/>
      <c r="C12" s="20" t="s">
        <v>1669</v>
      </c>
      <c r="D12" s="20" t="s">
        <v>1670</v>
      </c>
      <c r="E12" s="26" t="s">
        <v>1693</v>
      </c>
      <c r="F12" s="27" t="s">
        <v>1672</v>
      </c>
      <c r="G12" s="446" t="s">
        <v>1694</v>
      </c>
      <c r="H12" s="27" t="s">
        <v>1695</v>
      </c>
      <c r="I12" s="27" t="s">
        <v>1675</v>
      </c>
      <c r="J12" s="28" t="s">
        <v>1696</v>
      </c>
    </row>
    <row r="13" s="13" customFormat="1" ht="39" customHeight="1" spans="1:10">
      <c r="A13" s="29"/>
      <c r="B13" s="29"/>
      <c r="C13" s="20" t="s">
        <v>1669</v>
      </c>
      <c r="D13" s="20" t="s">
        <v>1670</v>
      </c>
      <c r="E13" s="26" t="s">
        <v>1697</v>
      </c>
      <c r="F13" s="27" t="s">
        <v>1672</v>
      </c>
      <c r="G13" s="446" t="s">
        <v>1698</v>
      </c>
      <c r="H13" s="27" t="s">
        <v>1699</v>
      </c>
      <c r="I13" s="27" t="s">
        <v>1675</v>
      </c>
      <c r="J13" s="28" t="s">
        <v>1700</v>
      </c>
    </row>
    <row r="14" s="13" customFormat="1" ht="44" customHeight="1" spans="1:10">
      <c r="A14" s="29"/>
      <c r="B14" s="29"/>
      <c r="C14" s="20" t="s">
        <v>1669</v>
      </c>
      <c r="D14" s="20" t="s">
        <v>1670</v>
      </c>
      <c r="E14" s="26" t="s">
        <v>1701</v>
      </c>
      <c r="F14" s="27" t="s">
        <v>1672</v>
      </c>
      <c r="G14" s="446" t="s">
        <v>1702</v>
      </c>
      <c r="H14" s="27" t="s">
        <v>1699</v>
      </c>
      <c r="I14" s="27" t="s">
        <v>1675</v>
      </c>
      <c r="J14" s="28" t="s">
        <v>1703</v>
      </c>
    </row>
    <row r="15" s="13" customFormat="1" ht="35" customHeight="1" spans="1:10">
      <c r="A15" s="29"/>
      <c r="B15" s="29"/>
      <c r="C15" s="20" t="s">
        <v>1669</v>
      </c>
      <c r="D15" s="20" t="s">
        <v>1670</v>
      </c>
      <c r="E15" s="26" t="s">
        <v>1704</v>
      </c>
      <c r="F15" s="27" t="s">
        <v>1683</v>
      </c>
      <c r="G15" s="446" t="s">
        <v>1679</v>
      </c>
      <c r="H15" s="27" t="s">
        <v>1705</v>
      </c>
      <c r="I15" s="27" t="s">
        <v>1675</v>
      </c>
      <c r="J15" s="28" t="s">
        <v>1706</v>
      </c>
    </row>
    <row r="16" s="13" customFormat="1" ht="65" customHeight="1" spans="1:10">
      <c r="A16" s="29"/>
      <c r="B16" s="29"/>
      <c r="C16" s="20" t="s">
        <v>1669</v>
      </c>
      <c r="D16" s="20" t="s">
        <v>1670</v>
      </c>
      <c r="E16" s="26" t="s">
        <v>1707</v>
      </c>
      <c r="F16" s="27" t="s">
        <v>1678</v>
      </c>
      <c r="G16" s="446" t="s">
        <v>1679</v>
      </c>
      <c r="H16" s="27" t="s">
        <v>1680</v>
      </c>
      <c r="I16" s="27" t="s">
        <v>1675</v>
      </c>
      <c r="J16" s="28" t="s">
        <v>1708</v>
      </c>
    </row>
    <row r="17" s="13" customFormat="1" ht="42" customHeight="1" spans="1:10">
      <c r="A17" s="29"/>
      <c r="B17" s="29"/>
      <c r="C17" s="20" t="s">
        <v>1669</v>
      </c>
      <c r="D17" s="20" t="s">
        <v>1670</v>
      </c>
      <c r="E17" s="26" t="s">
        <v>1709</v>
      </c>
      <c r="F17" s="27" t="s">
        <v>1678</v>
      </c>
      <c r="G17" s="446" t="s">
        <v>1679</v>
      </c>
      <c r="H17" s="27" t="s">
        <v>1680</v>
      </c>
      <c r="I17" s="27" t="s">
        <v>1675</v>
      </c>
      <c r="J17" s="28" t="s">
        <v>1710</v>
      </c>
    </row>
    <row r="18" s="13" customFormat="1" ht="35" customHeight="1" spans="1:10">
      <c r="A18" s="29"/>
      <c r="B18" s="29"/>
      <c r="C18" s="20" t="s">
        <v>1669</v>
      </c>
      <c r="D18" s="20" t="s">
        <v>1670</v>
      </c>
      <c r="E18" s="26" t="s">
        <v>1711</v>
      </c>
      <c r="F18" s="27" t="s">
        <v>1678</v>
      </c>
      <c r="G18" s="446" t="s">
        <v>1679</v>
      </c>
      <c r="H18" s="27" t="s">
        <v>1680</v>
      </c>
      <c r="I18" s="27" t="s">
        <v>1675</v>
      </c>
      <c r="J18" s="28" t="s">
        <v>1712</v>
      </c>
    </row>
    <row r="19" s="13" customFormat="1" ht="35" customHeight="1" spans="1:10">
      <c r="A19" s="29"/>
      <c r="B19" s="29"/>
      <c r="C19" s="20" t="s">
        <v>1669</v>
      </c>
      <c r="D19" s="20" t="s">
        <v>1670</v>
      </c>
      <c r="E19" s="26" t="s">
        <v>1713</v>
      </c>
      <c r="F19" s="27" t="s">
        <v>1672</v>
      </c>
      <c r="G19" s="446" t="s">
        <v>1714</v>
      </c>
      <c r="H19" s="27" t="s">
        <v>1715</v>
      </c>
      <c r="I19" s="27" t="s">
        <v>1675</v>
      </c>
      <c r="J19" s="28" t="s">
        <v>1716</v>
      </c>
    </row>
    <row r="20" s="13" customFormat="1" ht="35" customHeight="1" spans="1:10">
      <c r="A20" s="29"/>
      <c r="B20" s="29"/>
      <c r="C20" s="20" t="s">
        <v>1669</v>
      </c>
      <c r="D20" s="20" t="s">
        <v>1670</v>
      </c>
      <c r="E20" s="26" t="s">
        <v>1717</v>
      </c>
      <c r="F20" s="27" t="s">
        <v>1672</v>
      </c>
      <c r="G20" s="446" t="s">
        <v>1718</v>
      </c>
      <c r="H20" s="27" t="s">
        <v>1719</v>
      </c>
      <c r="I20" s="27" t="s">
        <v>1675</v>
      </c>
      <c r="J20" s="28" t="s">
        <v>1720</v>
      </c>
    </row>
    <row r="21" s="13" customFormat="1" ht="35" customHeight="1" spans="1:10">
      <c r="A21" s="29"/>
      <c r="B21" s="29"/>
      <c r="C21" s="20" t="s">
        <v>1669</v>
      </c>
      <c r="D21" s="20" t="s">
        <v>1670</v>
      </c>
      <c r="E21" s="26" t="s">
        <v>1721</v>
      </c>
      <c r="F21" s="27" t="s">
        <v>1672</v>
      </c>
      <c r="G21" s="446" t="s">
        <v>1722</v>
      </c>
      <c r="H21" s="27" t="s">
        <v>1680</v>
      </c>
      <c r="I21" s="27" t="s">
        <v>1675</v>
      </c>
      <c r="J21" s="28" t="s">
        <v>1723</v>
      </c>
    </row>
    <row r="22" s="13" customFormat="1" ht="33" customHeight="1" spans="1:10">
      <c r="A22" s="29"/>
      <c r="B22" s="29"/>
      <c r="C22" s="20" t="s">
        <v>1669</v>
      </c>
      <c r="D22" s="20" t="s">
        <v>1670</v>
      </c>
      <c r="E22" s="26" t="s">
        <v>1724</v>
      </c>
      <c r="F22" s="27" t="s">
        <v>1683</v>
      </c>
      <c r="G22" s="446" t="s">
        <v>1725</v>
      </c>
      <c r="H22" s="27" t="s">
        <v>1726</v>
      </c>
      <c r="I22" s="27" t="s">
        <v>1675</v>
      </c>
      <c r="J22" s="28" t="s">
        <v>1727</v>
      </c>
    </row>
    <row r="23" s="13" customFormat="1" ht="44" customHeight="1" spans="1:10">
      <c r="A23" s="29"/>
      <c r="B23" s="29"/>
      <c r="C23" s="20" t="s">
        <v>1669</v>
      </c>
      <c r="D23" s="20" t="s">
        <v>1670</v>
      </c>
      <c r="E23" s="26" t="s">
        <v>1728</v>
      </c>
      <c r="F23" s="27" t="s">
        <v>1683</v>
      </c>
      <c r="G23" s="446" t="s">
        <v>1679</v>
      </c>
      <c r="H23" s="27" t="s">
        <v>1685</v>
      </c>
      <c r="I23" s="27" t="s">
        <v>1675</v>
      </c>
      <c r="J23" s="28" t="s">
        <v>1729</v>
      </c>
    </row>
    <row r="24" s="13" customFormat="1" ht="35" customHeight="1" spans="1:10">
      <c r="A24" s="29"/>
      <c r="B24" s="29"/>
      <c r="C24" s="20" t="s">
        <v>1669</v>
      </c>
      <c r="D24" s="26" t="s">
        <v>1730</v>
      </c>
      <c r="E24" s="26" t="s">
        <v>1731</v>
      </c>
      <c r="F24" s="27" t="s">
        <v>1672</v>
      </c>
      <c r="G24" s="446" t="s">
        <v>1673</v>
      </c>
      <c r="H24" s="27" t="s">
        <v>1674</v>
      </c>
      <c r="I24" s="27" t="s">
        <v>1675</v>
      </c>
      <c r="J24" s="28" t="s">
        <v>1732</v>
      </c>
    </row>
    <row r="25" s="13" customFormat="1" ht="35" customHeight="1" spans="1:10">
      <c r="A25" s="29"/>
      <c r="B25" s="29"/>
      <c r="C25" s="20" t="s">
        <v>1669</v>
      </c>
      <c r="D25" s="26" t="s">
        <v>1730</v>
      </c>
      <c r="E25" s="26" t="s">
        <v>1733</v>
      </c>
      <c r="F25" s="27" t="s">
        <v>1678</v>
      </c>
      <c r="G25" s="446" t="s">
        <v>1702</v>
      </c>
      <c r="H25" s="27" t="s">
        <v>1719</v>
      </c>
      <c r="I25" s="27" t="s">
        <v>1675</v>
      </c>
      <c r="J25" s="28" t="s">
        <v>1734</v>
      </c>
    </row>
    <row r="26" s="13" customFormat="1" ht="35" customHeight="1" spans="1:10">
      <c r="A26" s="29"/>
      <c r="B26" s="29"/>
      <c r="C26" s="20" t="s">
        <v>1669</v>
      </c>
      <c r="D26" s="26" t="s">
        <v>1730</v>
      </c>
      <c r="E26" s="26" t="s">
        <v>1735</v>
      </c>
      <c r="F26" s="27" t="s">
        <v>1683</v>
      </c>
      <c r="G26" s="446" t="s">
        <v>1684</v>
      </c>
      <c r="H26" s="27" t="s">
        <v>1719</v>
      </c>
      <c r="I26" s="27" t="s">
        <v>1675</v>
      </c>
      <c r="J26" s="28" t="s">
        <v>1736</v>
      </c>
    </row>
    <row r="27" s="13" customFormat="1" ht="35" customHeight="1" spans="1:10">
      <c r="A27" s="29"/>
      <c r="B27" s="29"/>
      <c r="C27" s="20" t="s">
        <v>1669</v>
      </c>
      <c r="D27" s="26" t="s">
        <v>1730</v>
      </c>
      <c r="E27" s="26" t="s">
        <v>1737</v>
      </c>
      <c r="F27" s="27" t="s">
        <v>1672</v>
      </c>
      <c r="G27" s="446" t="s">
        <v>1738</v>
      </c>
      <c r="H27" s="27" t="s">
        <v>1719</v>
      </c>
      <c r="I27" s="27" t="s">
        <v>1675</v>
      </c>
      <c r="J27" s="28" t="s">
        <v>1739</v>
      </c>
    </row>
    <row r="28" s="13" customFormat="1" ht="35" customHeight="1" spans="1:10">
      <c r="A28" s="29"/>
      <c r="B28" s="29"/>
      <c r="C28" s="20" t="s">
        <v>1669</v>
      </c>
      <c r="D28" s="20" t="s">
        <v>1740</v>
      </c>
      <c r="E28" s="26" t="s">
        <v>1741</v>
      </c>
      <c r="F28" s="27" t="s">
        <v>1742</v>
      </c>
      <c r="G28" s="446" t="s">
        <v>1743</v>
      </c>
      <c r="H28" s="27" t="s">
        <v>1744</v>
      </c>
      <c r="I28" s="27" t="s">
        <v>1675</v>
      </c>
      <c r="J28" s="27" t="s">
        <v>1745</v>
      </c>
    </row>
    <row r="29" s="13" customFormat="1" ht="35" customHeight="1" spans="1:10">
      <c r="A29" s="29"/>
      <c r="B29" s="29"/>
      <c r="C29" s="20" t="s">
        <v>1746</v>
      </c>
      <c r="D29" s="26" t="s">
        <v>1747</v>
      </c>
      <c r="E29" s="26" t="s">
        <v>1748</v>
      </c>
      <c r="F29" s="28" t="s">
        <v>1672</v>
      </c>
      <c r="G29" s="447" t="s">
        <v>1702</v>
      </c>
      <c r="H29" s="28" t="s">
        <v>1719</v>
      </c>
      <c r="I29" s="28" t="s">
        <v>1675</v>
      </c>
      <c r="J29" s="28" t="s">
        <v>1749</v>
      </c>
    </row>
    <row r="30" s="13" customFormat="1" ht="61" customHeight="1" spans="1:10">
      <c r="A30" s="29"/>
      <c r="B30" s="29"/>
      <c r="C30" s="20" t="s">
        <v>1746</v>
      </c>
      <c r="D30" s="26" t="s">
        <v>1747</v>
      </c>
      <c r="E30" s="26" t="s">
        <v>1750</v>
      </c>
      <c r="F30" s="28" t="s">
        <v>1683</v>
      </c>
      <c r="G30" s="447" t="s">
        <v>1751</v>
      </c>
      <c r="H30" s="28" t="s">
        <v>1752</v>
      </c>
      <c r="I30" s="28" t="s">
        <v>1753</v>
      </c>
      <c r="J30" s="28" t="s">
        <v>1754</v>
      </c>
    </row>
    <row r="31" s="13" customFormat="1" ht="35" customHeight="1" spans="1:10">
      <c r="A31" s="29"/>
      <c r="B31" s="29"/>
      <c r="C31" s="20" t="s">
        <v>1755</v>
      </c>
      <c r="D31" s="26" t="s">
        <v>1756</v>
      </c>
      <c r="E31" s="26" t="s">
        <v>1757</v>
      </c>
      <c r="F31" s="27" t="s">
        <v>1678</v>
      </c>
      <c r="G31" s="446" t="s">
        <v>1702</v>
      </c>
      <c r="H31" s="27" t="s">
        <v>1719</v>
      </c>
      <c r="I31" s="28" t="s">
        <v>1753</v>
      </c>
      <c r="J31" s="27" t="s">
        <v>1758</v>
      </c>
    </row>
    <row r="32" s="13" customFormat="1" ht="35" customHeight="1" spans="1:10">
      <c r="A32" s="29"/>
      <c r="B32" s="29"/>
      <c r="C32" s="20" t="s">
        <v>1755</v>
      </c>
      <c r="D32" s="26" t="s">
        <v>1756</v>
      </c>
      <c r="E32" s="26" t="s">
        <v>1759</v>
      </c>
      <c r="F32" s="27" t="s">
        <v>1678</v>
      </c>
      <c r="G32" s="446" t="s">
        <v>1702</v>
      </c>
      <c r="H32" s="27" t="s">
        <v>1719</v>
      </c>
      <c r="I32" s="28" t="s">
        <v>1753</v>
      </c>
      <c r="J32" s="27" t="s">
        <v>1760</v>
      </c>
    </row>
    <row r="33" s="13" customFormat="1" ht="35" customHeight="1" spans="1:10">
      <c r="A33" s="30"/>
      <c r="B33" s="30"/>
      <c r="C33" s="20" t="s">
        <v>1755</v>
      </c>
      <c r="D33" s="26" t="s">
        <v>1756</v>
      </c>
      <c r="E33" s="26" t="s">
        <v>1761</v>
      </c>
      <c r="F33" s="27" t="s">
        <v>1678</v>
      </c>
      <c r="G33" s="446" t="s">
        <v>1702</v>
      </c>
      <c r="H33" s="27" t="s">
        <v>1719</v>
      </c>
      <c r="I33" s="28" t="s">
        <v>1753</v>
      </c>
      <c r="J33" s="27" t="s">
        <v>1762</v>
      </c>
    </row>
    <row r="34" s="13" customFormat="1" ht="35" customHeight="1" spans="1:10">
      <c r="A34" s="20" t="s">
        <v>1763</v>
      </c>
      <c r="B34" s="21"/>
      <c r="C34" s="22"/>
      <c r="D34" s="22"/>
      <c r="E34" s="22"/>
      <c r="F34" s="23"/>
      <c r="G34" s="22"/>
      <c r="H34" s="23"/>
      <c r="I34" s="23"/>
      <c r="J34" s="24"/>
    </row>
    <row r="35" s="13" customFormat="1" ht="35" customHeight="1" spans="1:10">
      <c r="A35" s="25" t="s">
        <v>1764</v>
      </c>
      <c r="B35" s="25" t="s">
        <v>1765</v>
      </c>
      <c r="C35" s="20" t="s">
        <v>1669</v>
      </c>
      <c r="D35" s="20" t="s">
        <v>1670</v>
      </c>
      <c r="E35" s="26" t="s">
        <v>1766</v>
      </c>
      <c r="F35" s="27" t="s">
        <v>1678</v>
      </c>
      <c r="G35" s="446" t="s">
        <v>1767</v>
      </c>
      <c r="H35" s="27" t="s">
        <v>1768</v>
      </c>
      <c r="I35" s="27" t="s">
        <v>1675</v>
      </c>
      <c r="J35" s="27" t="s">
        <v>1769</v>
      </c>
    </row>
    <row r="36" s="13" customFormat="1" ht="35" customHeight="1" spans="1:10">
      <c r="A36" s="29"/>
      <c r="B36" s="29"/>
      <c r="C36" s="20" t="s">
        <v>1669</v>
      </c>
      <c r="D36" s="20" t="s">
        <v>1670</v>
      </c>
      <c r="E36" s="26" t="s">
        <v>1770</v>
      </c>
      <c r="F36" s="27" t="s">
        <v>1678</v>
      </c>
      <c r="G36" s="446" t="s">
        <v>1771</v>
      </c>
      <c r="H36" s="27" t="s">
        <v>1772</v>
      </c>
      <c r="I36" s="27" t="s">
        <v>1675</v>
      </c>
      <c r="J36" s="27" t="s">
        <v>1773</v>
      </c>
    </row>
    <row r="37" s="13" customFormat="1" ht="35" customHeight="1" spans="1:10">
      <c r="A37" s="29"/>
      <c r="B37" s="29"/>
      <c r="C37" s="20" t="s">
        <v>1669</v>
      </c>
      <c r="D37" s="20" t="s">
        <v>1670</v>
      </c>
      <c r="E37" s="26" t="s">
        <v>1774</v>
      </c>
      <c r="F37" s="27" t="s">
        <v>1678</v>
      </c>
      <c r="G37" s="446" t="s">
        <v>1775</v>
      </c>
      <c r="H37" s="27" t="s">
        <v>1699</v>
      </c>
      <c r="I37" s="27" t="s">
        <v>1675</v>
      </c>
      <c r="J37" s="27" t="s">
        <v>1776</v>
      </c>
    </row>
    <row r="38" s="13" customFormat="1" ht="35" customHeight="1" spans="1:10">
      <c r="A38" s="29"/>
      <c r="B38" s="29"/>
      <c r="C38" s="20" t="s">
        <v>1669</v>
      </c>
      <c r="D38" s="20" t="s">
        <v>1670</v>
      </c>
      <c r="E38" s="26" t="s">
        <v>1777</v>
      </c>
      <c r="F38" s="27" t="s">
        <v>1683</v>
      </c>
      <c r="G38" s="446" t="s">
        <v>1684</v>
      </c>
      <c r="H38" s="27" t="s">
        <v>1719</v>
      </c>
      <c r="I38" s="27" t="s">
        <v>1675</v>
      </c>
      <c r="J38" s="27" t="s">
        <v>1778</v>
      </c>
    </row>
    <row r="39" s="13" customFormat="1" ht="35" customHeight="1" spans="1:10">
      <c r="A39" s="29"/>
      <c r="B39" s="29"/>
      <c r="C39" s="20" t="s">
        <v>1669</v>
      </c>
      <c r="D39" s="20" t="s">
        <v>1670</v>
      </c>
      <c r="E39" s="26" t="s">
        <v>1779</v>
      </c>
      <c r="F39" s="27" t="s">
        <v>1683</v>
      </c>
      <c r="G39" s="446" t="s">
        <v>1684</v>
      </c>
      <c r="H39" s="27" t="s">
        <v>1719</v>
      </c>
      <c r="I39" s="27" t="s">
        <v>1675</v>
      </c>
      <c r="J39" s="27" t="s">
        <v>1780</v>
      </c>
    </row>
    <row r="40" s="13" customFormat="1" ht="35" customHeight="1" spans="1:10">
      <c r="A40" s="29"/>
      <c r="B40" s="29"/>
      <c r="C40" s="20" t="s">
        <v>1669</v>
      </c>
      <c r="D40" s="20" t="s">
        <v>1670</v>
      </c>
      <c r="E40" s="26" t="s">
        <v>1781</v>
      </c>
      <c r="F40" s="27" t="s">
        <v>1678</v>
      </c>
      <c r="G40" s="446" t="s">
        <v>1782</v>
      </c>
      <c r="H40" s="27" t="s">
        <v>1783</v>
      </c>
      <c r="I40" s="27" t="s">
        <v>1675</v>
      </c>
      <c r="J40" s="27" t="s">
        <v>1784</v>
      </c>
    </row>
    <row r="41" s="13" customFormat="1" ht="35" customHeight="1" spans="1:10">
      <c r="A41" s="29"/>
      <c r="B41" s="29"/>
      <c r="C41" s="20" t="s">
        <v>1669</v>
      </c>
      <c r="D41" s="20" t="s">
        <v>1670</v>
      </c>
      <c r="E41" s="26" t="s">
        <v>1785</v>
      </c>
      <c r="F41" s="27" t="s">
        <v>1678</v>
      </c>
      <c r="G41" s="446" t="s">
        <v>1786</v>
      </c>
      <c r="H41" s="27" t="s">
        <v>1787</v>
      </c>
      <c r="I41" s="27" t="s">
        <v>1675</v>
      </c>
      <c r="J41" s="27" t="s">
        <v>1788</v>
      </c>
    </row>
    <row r="42" s="13" customFormat="1" ht="35" customHeight="1" spans="1:10">
      <c r="A42" s="29"/>
      <c r="B42" s="29"/>
      <c r="C42" s="20" t="s">
        <v>1669</v>
      </c>
      <c r="D42" s="20" t="s">
        <v>1670</v>
      </c>
      <c r="E42" s="26" t="s">
        <v>1789</v>
      </c>
      <c r="F42" s="27" t="s">
        <v>1790</v>
      </c>
      <c r="G42" s="446" t="s">
        <v>1791</v>
      </c>
      <c r="H42" s="27" t="s">
        <v>1787</v>
      </c>
      <c r="I42" s="27" t="s">
        <v>1675</v>
      </c>
      <c r="J42" s="27" t="s">
        <v>1792</v>
      </c>
    </row>
    <row r="43" s="13" customFormat="1" ht="35" customHeight="1" spans="1:10">
      <c r="A43" s="29"/>
      <c r="B43" s="29"/>
      <c r="C43" s="20" t="s">
        <v>1669</v>
      </c>
      <c r="D43" s="20" t="s">
        <v>1670</v>
      </c>
      <c r="E43" s="26" t="s">
        <v>1793</v>
      </c>
      <c r="F43" s="27" t="s">
        <v>1678</v>
      </c>
      <c r="G43" s="446" t="s">
        <v>1794</v>
      </c>
      <c r="H43" s="27" t="s">
        <v>1787</v>
      </c>
      <c r="I43" s="27" t="s">
        <v>1675</v>
      </c>
      <c r="J43" s="27" t="s">
        <v>1795</v>
      </c>
    </row>
    <row r="44" s="13" customFormat="1" ht="35" customHeight="1" spans="1:10">
      <c r="A44" s="29"/>
      <c r="B44" s="29"/>
      <c r="C44" s="20" t="s">
        <v>1669</v>
      </c>
      <c r="D44" s="20" t="s">
        <v>1730</v>
      </c>
      <c r="E44" s="26" t="s">
        <v>1796</v>
      </c>
      <c r="F44" s="27" t="s">
        <v>1683</v>
      </c>
      <c r="G44" s="446" t="s">
        <v>1684</v>
      </c>
      <c r="H44" s="27" t="s">
        <v>1719</v>
      </c>
      <c r="I44" s="27" t="s">
        <v>1675</v>
      </c>
      <c r="J44" s="27" t="s">
        <v>1797</v>
      </c>
    </row>
    <row r="45" s="13" customFormat="1" ht="35" customHeight="1" spans="1:10">
      <c r="A45" s="29"/>
      <c r="B45" s="29"/>
      <c r="C45" s="20" t="s">
        <v>1669</v>
      </c>
      <c r="D45" s="20" t="s">
        <v>1730</v>
      </c>
      <c r="E45" s="26" t="s">
        <v>1798</v>
      </c>
      <c r="F45" s="27" t="s">
        <v>1683</v>
      </c>
      <c r="G45" s="446" t="s">
        <v>1684</v>
      </c>
      <c r="H45" s="27" t="s">
        <v>1719</v>
      </c>
      <c r="I45" s="27" t="s">
        <v>1675</v>
      </c>
      <c r="J45" s="27" t="s">
        <v>1799</v>
      </c>
    </row>
    <row r="46" s="13" customFormat="1" ht="35" customHeight="1" spans="1:10">
      <c r="A46" s="29"/>
      <c r="B46" s="29"/>
      <c r="C46" s="20" t="s">
        <v>1669</v>
      </c>
      <c r="D46" s="20" t="s">
        <v>1730</v>
      </c>
      <c r="E46" s="26" t="s">
        <v>1800</v>
      </c>
      <c r="F46" s="27" t="s">
        <v>1683</v>
      </c>
      <c r="G46" s="446" t="s">
        <v>1684</v>
      </c>
      <c r="H46" s="27" t="s">
        <v>1719</v>
      </c>
      <c r="I46" s="27" t="s">
        <v>1675</v>
      </c>
      <c r="J46" s="27" t="s">
        <v>1801</v>
      </c>
    </row>
    <row r="47" s="13" customFormat="1" ht="35" customHeight="1" spans="1:10">
      <c r="A47" s="29"/>
      <c r="B47" s="29"/>
      <c r="C47" s="20" t="s">
        <v>1669</v>
      </c>
      <c r="D47" s="20" t="s">
        <v>1730</v>
      </c>
      <c r="E47" s="26" t="s">
        <v>1802</v>
      </c>
      <c r="F47" s="27" t="s">
        <v>1683</v>
      </c>
      <c r="G47" s="446" t="s">
        <v>1684</v>
      </c>
      <c r="H47" s="27" t="s">
        <v>1719</v>
      </c>
      <c r="I47" s="27" t="s">
        <v>1675</v>
      </c>
      <c r="J47" s="27" t="s">
        <v>1801</v>
      </c>
    </row>
    <row r="48" s="13" customFormat="1" ht="35" customHeight="1" spans="1:10">
      <c r="A48" s="29"/>
      <c r="B48" s="29"/>
      <c r="C48" s="20" t="s">
        <v>1669</v>
      </c>
      <c r="D48" s="20" t="s">
        <v>1730</v>
      </c>
      <c r="E48" s="26" t="s">
        <v>1803</v>
      </c>
      <c r="F48" s="27" t="s">
        <v>1790</v>
      </c>
      <c r="G48" s="446" t="s">
        <v>1804</v>
      </c>
      <c r="H48" s="27" t="s">
        <v>1715</v>
      </c>
      <c r="I48" s="27" t="s">
        <v>1675</v>
      </c>
      <c r="J48" s="27" t="s">
        <v>1805</v>
      </c>
    </row>
    <row r="49" s="13" customFormat="1" ht="35" customHeight="1" spans="1:10">
      <c r="A49" s="29"/>
      <c r="B49" s="29"/>
      <c r="C49" s="20" t="s">
        <v>1669</v>
      </c>
      <c r="D49" s="20" t="s">
        <v>1730</v>
      </c>
      <c r="E49" s="26" t="s">
        <v>1806</v>
      </c>
      <c r="F49" s="28" t="s">
        <v>1678</v>
      </c>
      <c r="G49" s="447" t="s">
        <v>1702</v>
      </c>
      <c r="H49" s="28" t="s">
        <v>1719</v>
      </c>
      <c r="I49" s="28" t="s">
        <v>1675</v>
      </c>
      <c r="J49" s="28" t="s">
        <v>1807</v>
      </c>
    </row>
    <row r="50" s="13" customFormat="1" ht="35" customHeight="1" spans="1:10">
      <c r="A50" s="29"/>
      <c r="B50" s="29"/>
      <c r="C50" s="20" t="s">
        <v>1669</v>
      </c>
      <c r="D50" s="20" t="s">
        <v>1740</v>
      </c>
      <c r="E50" s="26" t="s">
        <v>1808</v>
      </c>
      <c r="F50" s="28" t="s">
        <v>1790</v>
      </c>
      <c r="G50" s="447" t="s">
        <v>1809</v>
      </c>
      <c r="H50" s="28" t="s">
        <v>1810</v>
      </c>
      <c r="I50" s="28" t="s">
        <v>1675</v>
      </c>
      <c r="J50" s="28" t="s">
        <v>1811</v>
      </c>
    </row>
    <row r="51" s="13" customFormat="1" ht="35" customHeight="1" spans="1:10">
      <c r="A51" s="29"/>
      <c r="B51" s="29"/>
      <c r="C51" s="20" t="s">
        <v>1669</v>
      </c>
      <c r="D51" s="20" t="s">
        <v>1740</v>
      </c>
      <c r="E51" s="26" t="s">
        <v>1812</v>
      </c>
      <c r="F51" s="28" t="s">
        <v>1683</v>
      </c>
      <c r="G51" s="447" t="s">
        <v>1679</v>
      </c>
      <c r="H51" s="28" t="s">
        <v>1813</v>
      </c>
      <c r="I51" s="28" t="s">
        <v>1675</v>
      </c>
      <c r="J51" s="28" t="s">
        <v>1814</v>
      </c>
    </row>
    <row r="52" s="13" customFormat="1" ht="35" customHeight="1" spans="1:10">
      <c r="A52" s="29"/>
      <c r="B52" s="29"/>
      <c r="C52" s="20" t="s">
        <v>1669</v>
      </c>
      <c r="D52" s="20" t="s">
        <v>1740</v>
      </c>
      <c r="E52" s="26" t="s">
        <v>1815</v>
      </c>
      <c r="F52" s="28" t="s">
        <v>1678</v>
      </c>
      <c r="G52" s="447" t="s">
        <v>1679</v>
      </c>
      <c r="H52" s="28" t="s">
        <v>1813</v>
      </c>
      <c r="I52" s="28" t="s">
        <v>1675</v>
      </c>
      <c r="J52" s="28" t="s">
        <v>1816</v>
      </c>
    </row>
    <row r="53" s="13" customFormat="1" ht="35" customHeight="1" spans="1:10">
      <c r="A53" s="29"/>
      <c r="B53" s="29"/>
      <c r="C53" s="20" t="s">
        <v>1669</v>
      </c>
      <c r="D53" s="20" t="s">
        <v>1740</v>
      </c>
      <c r="E53" s="26" t="s">
        <v>1817</v>
      </c>
      <c r="F53" s="28" t="s">
        <v>1678</v>
      </c>
      <c r="G53" s="447" t="s">
        <v>1679</v>
      </c>
      <c r="H53" s="28" t="s">
        <v>1787</v>
      </c>
      <c r="I53" s="28" t="s">
        <v>1675</v>
      </c>
      <c r="J53" s="28" t="s">
        <v>1818</v>
      </c>
    </row>
    <row r="54" s="13" customFormat="1" ht="35" customHeight="1" spans="1:10">
      <c r="A54" s="29"/>
      <c r="B54" s="29"/>
      <c r="C54" s="20" t="s">
        <v>1669</v>
      </c>
      <c r="D54" s="20" t="s">
        <v>1740</v>
      </c>
      <c r="E54" s="26" t="s">
        <v>1819</v>
      </c>
      <c r="F54" s="28" t="s">
        <v>1678</v>
      </c>
      <c r="G54" s="28" t="s">
        <v>1702</v>
      </c>
      <c r="H54" s="28" t="s">
        <v>1719</v>
      </c>
      <c r="I54" s="28" t="s">
        <v>1675</v>
      </c>
      <c r="J54" s="28" t="s">
        <v>1820</v>
      </c>
    </row>
    <row r="55" s="13" customFormat="1" ht="35" customHeight="1" spans="1:10">
      <c r="A55" s="29"/>
      <c r="B55" s="29"/>
      <c r="C55" s="20" t="s">
        <v>1746</v>
      </c>
      <c r="D55" s="20" t="s">
        <v>1747</v>
      </c>
      <c r="E55" s="26" t="s">
        <v>1821</v>
      </c>
      <c r="F55" s="28" t="s">
        <v>1678</v>
      </c>
      <c r="G55" s="447" t="s">
        <v>1702</v>
      </c>
      <c r="H55" s="28" t="s">
        <v>1719</v>
      </c>
      <c r="I55" s="28" t="s">
        <v>1675</v>
      </c>
      <c r="J55" s="28" t="s">
        <v>1822</v>
      </c>
    </row>
    <row r="56" s="13" customFormat="1" ht="35" customHeight="1" spans="1:10">
      <c r="A56" s="29"/>
      <c r="B56" s="29"/>
      <c r="C56" s="20" t="s">
        <v>1746</v>
      </c>
      <c r="D56" s="20" t="s">
        <v>1747</v>
      </c>
      <c r="E56" s="26" t="s">
        <v>1823</v>
      </c>
      <c r="F56" s="28" t="s">
        <v>1678</v>
      </c>
      <c r="G56" s="447" t="s">
        <v>1702</v>
      </c>
      <c r="H56" s="28" t="s">
        <v>1719</v>
      </c>
      <c r="I56" s="28" t="s">
        <v>1675</v>
      </c>
      <c r="J56" s="28" t="s">
        <v>1824</v>
      </c>
    </row>
    <row r="57" s="13" customFormat="1" ht="35" customHeight="1" spans="1:10">
      <c r="A57" s="30"/>
      <c r="B57" s="30"/>
      <c r="C57" s="20" t="s">
        <v>1755</v>
      </c>
      <c r="D57" s="20" t="s">
        <v>1756</v>
      </c>
      <c r="E57" s="26" t="s">
        <v>1825</v>
      </c>
      <c r="F57" s="27" t="s">
        <v>1678</v>
      </c>
      <c r="G57" s="446" t="s">
        <v>1702</v>
      </c>
      <c r="H57" s="27" t="s">
        <v>1719</v>
      </c>
      <c r="I57" s="28" t="s">
        <v>1753</v>
      </c>
      <c r="J57" s="31" t="s">
        <v>1826</v>
      </c>
    </row>
    <row r="58" s="13" customFormat="1" ht="35" customHeight="1" spans="1:10">
      <c r="A58" s="20" t="s">
        <v>1827</v>
      </c>
      <c r="B58" s="21"/>
      <c r="C58" s="22"/>
      <c r="D58" s="22"/>
      <c r="E58" s="22"/>
      <c r="F58" s="23"/>
      <c r="G58" s="22"/>
      <c r="H58" s="23"/>
      <c r="I58" s="23"/>
      <c r="J58" s="24"/>
    </row>
    <row r="59" s="13" customFormat="1" ht="35" customHeight="1" spans="1:10">
      <c r="A59" s="25" t="s">
        <v>1828</v>
      </c>
      <c r="B59" s="25" t="s">
        <v>1829</v>
      </c>
      <c r="C59" s="20" t="s">
        <v>1669</v>
      </c>
      <c r="D59" s="20" t="s">
        <v>1670</v>
      </c>
      <c r="E59" s="26" t="s">
        <v>1830</v>
      </c>
      <c r="F59" s="27" t="s">
        <v>1683</v>
      </c>
      <c r="G59" s="446" t="s">
        <v>1831</v>
      </c>
      <c r="H59" s="27" t="s">
        <v>1832</v>
      </c>
      <c r="I59" s="27" t="s">
        <v>1675</v>
      </c>
      <c r="J59" s="27" t="s">
        <v>1833</v>
      </c>
    </row>
    <row r="60" s="13" customFormat="1" ht="35" customHeight="1" spans="1:10">
      <c r="A60" s="29"/>
      <c r="B60" s="29"/>
      <c r="C60" s="20" t="s">
        <v>1669</v>
      </c>
      <c r="D60" s="20" t="s">
        <v>1670</v>
      </c>
      <c r="E60" s="26" t="s">
        <v>1834</v>
      </c>
      <c r="F60" s="27" t="s">
        <v>1683</v>
      </c>
      <c r="G60" s="446" t="s">
        <v>1835</v>
      </c>
      <c r="H60" s="27" t="s">
        <v>1836</v>
      </c>
      <c r="I60" s="27" t="s">
        <v>1675</v>
      </c>
      <c r="J60" s="27" t="s">
        <v>1837</v>
      </c>
    </row>
    <row r="61" s="13" customFormat="1" ht="35" customHeight="1" spans="1:10">
      <c r="A61" s="29"/>
      <c r="B61" s="29"/>
      <c r="C61" s="20" t="s">
        <v>1669</v>
      </c>
      <c r="D61" s="20" t="s">
        <v>1670</v>
      </c>
      <c r="E61" s="26" t="s">
        <v>1838</v>
      </c>
      <c r="F61" s="27" t="s">
        <v>1683</v>
      </c>
      <c r="G61" s="446" t="s">
        <v>1839</v>
      </c>
      <c r="H61" s="27" t="s">
        <v>1699</v>
      </c>
      <c r="I61" s="27" t="s">
        <v>1675</v>
      </c>
      <c r="J61" s="27" t="s">
        <v>1838</v>
      </c>
    </row>
    <row r="62" s="13" customFormat="1" ht="35" customHeight="1" spans="1:10">
      <c r="A62" s="29"/>
      <c r="B62" s="29"/>
      <c r="C62" s="20" t="s">
        <v>1669</v>
      </c>
      <c r="D62" s="20" t="s">
        <v>1730</v>
      </c>
      <c r="E62" s="26" t="s">
        <v>1840</v>
      </c>
      <c r="F62" s="27" t="s">
        <v>1683</v>
      </c>
      <c r="G62" s="446" t="s">
        <v>1684</v>
      </c>
      <c r="H62" s="27" t="s">
        <v>1719</v>
      </c>
      <c r="I62" s="27" t="s">
        <v>1675</v>
      </c>
      <c r="J62" s="27" t="s">
        <v>1841</v>
      </c>
    </row>
    <row r="63" s="13" customFormat="1" ht="35" customHeight="1" spans="1:10">
      <c r="A63" s="29"/>
      <c r="B63" s="29"/>
      <c r="C63" s="20" t="s">
        <v>1669</v>
      </c>
      <c r="D63" s="20" t="s">
        <v>1730</v>
      </c>
      <c r="E63" s="26" t="s">
        <v>1842</v>
      </c>
      <c r="F63" s="27" t="s">
        <v>1683</v>
      </c>
      <c r="G63" s="446" t="s">
        <v>1843</v>
      </c>
      <c r="H63" s="27" t="s">
        <v>1752</v>
      </c>
      <c r="I63" s="27" t="s">
        <v>1753</v>
      </c>
      <c r="J63" s="28" t="s">
        <v>1844</v>
      </c>
    </row>
    <row r="64" s="13" customFormat="1" ht="35" customHeight="1" spans="1:10">
      <c r="A64" s="29"/>
      <c r="B64" s="29"/>
      <c r="C64" s="20" t="s">
        <v>1669</v>
      </c>
      <c r="D64" s="20" t="s">
        <v>1740</v>
      </c>
      <c r="E64" s="26" t="s">
        <v>1845</v>
      </c>
      <c r="F64" s="27" t="s">
        <v>1683</v>
      </c>
      <c r="G64" s="446" t="s">
        <v>1846</v>
      </c>
      <c r="H64" s="27" t="s">
        <v>1719</v>
      </c>
      <c r="I64" s="27" t="s">
        <v>1675</v>
      </c>
      <c r="J64" s="28" t="s">
        <v>1847</v>
      </c>
    </row>
    <row r="65" s="13" customFormat="1" ht="35" customHeight="1" spans="1:10">
      <c r="A65" s="29"/>
      <c r="B65" s="29"/>
      <c r="C65" s="20" t="s">
        <v>1669</v>
      </c>
      <c r="D65" s="20" t="s">
        <v>1848</v>
      </c>
      <c r="E65" s="26" t="s">
        <v>1849</v>
      </c>
      <c r="F65" s="28" t="s">
        <v>1790</v>
      </c>
      <c r="G65" s="447" t="s">
        <v>1850</v>
      </c>
      <c r="H65" s="28" t="s">
        <v>1851</v>
      </c>
      <c r="I65" s="28" t="s">
        <v>1675</v>
      </c>
      <c r="J65" s="28" t="s">
        <v>1852</v>
      </c>
    </row>
    <row r="66" s="13" customFormat="1" ht="35" customHeight="1" spans="1:10">
      <c r="A66" s="29"/>
      <c r="B66" s="29"/>
      <c r="C66" s="20" t="s">
        <v>1746</v>
      </c>
      <c r="D66" s="20" t="s">
        <v>1747</v>
      </c>
      <c r="E66" s="26" t="s">
        <v>1853</v>
      </c>
      <c r="F66" s="28" t="s">
        <v>1683</v>
      </c>
      <c r="G66" s="447" t="s">
        <v>1854</v>
      </c>
      <c r="H66" s="28" t="s">
        <v>1752</v>
      </c>
      <c r="I66" s="28" t="s">
        <v>1753</v>
      </c>
      <c r="J66" s="28" t="s">
        <v>1855</v>
      </c>
    </row>
    <row r="67" s="13" customFormat="1" ht="35" customHeight="1" spans="1:10">
      <c r="A67" s="29"/>
      <c r="B67" s="29"/>
      <c r="C67" s="20" t="s">
        <v>1746</v>
      </c>
      <c r="D67" s="20" t="s">
        <v>1747</v>
      </c>
      <c r="E67" s="26" t="s">
        <v>1856</v>
      </c>
      <c r="F67" s="28" t="s">
        <v>1683</v>
      </c>
      <c r="G67" s="447" t="s">
        <v>1857</v>
      </c>
      <c r="H67" s="28" t="s">
        <v>1752</v>
      </c>
      <c r="I67" s="28" t="s">
        <v>1753</v>
      </c>
      <c r="J67" s="28" t="s">
        <v>1858</v>
      </c>
    </row>
    <row r="68" s="13" customFormat="1" ht="35" customHeight="1" spans="1:10">
      <c r="A68" s="29"/>
      <c r="B68" s="29"/>
      <c r="C68" s="20" t="s">
        <v>1746</v>
      </c>
      <c r="D68" s="20" t="s">
        <v>1859</v>
      </c>
      <c r="E68" s="26" t="s">
        <v>1860</v>
      </c>
      <c r="F68" s="28" t="s">
        <v>1683</v>
      </c>
      <c r="G68" s="447" t="s">
        <v>1861</v>
      </c>
      <c r="H68" s="28" t="s">
        <v>1752</v>
      </c>
      <c r="I68" s="28" t="s">
        <v>1753</v>
      </c>
      <c r="J68" s="28" t="s">
        <v>1862</v>
      </c>
    </row>
    <row r="69" s="13" customFormat="1" ht="35" customHeight="1" spans="1:10">
      <c r="A69" s="30"/>
      <c r="B69" s="30"/>
      <c r="C69" s="20" t="s">
        <v>1755</v>
      </c>
      <c r="D69" s="20" t="s">
        <v>1756</v>
      </c>
      <c r="E69" s="26" t="s">
        <v>1863</v>
      </c>
      <c r="F69" s="27" t="s">
        <v>1678</v>
      </c>
      <c r="G69" s="446" t="s">
        <v>1702</v>
      </c>
      <c r="H69" s="27" t="s">
        <v>1719</v>
      </c>
      <c r="I69" s="28" t="s">
        <v>1753</v>
      </c>
      <c r="J69" s="27" t="s">
        <v>1864</v>
      </c>
    </row>
    <row r="70" s="13" customFormat="1" ht="35" customHeight="1" spans="1:10">
      <c r="A70" s="25" t="s">
        <v>1865</v>
      </c>
      <c r="B70" s="25" t="s">
        <v>1866</v>
      </c>
      <c r="C70" s="20" t="s">
        <v>1669</v>
      </c>
      <c r="D70" s="20" t="s">
        <v>1670</v>
      </c>
      <c r="E70" s="26" t="s">
        <v>1867</v>
      </c>
      <c r="F70" s="28" t="s">
        <v>1683</v>
      </c>
      <c r="G70" s="447" t="s">
        <v>1679</v>
      </c>
      <c r="H70" s="28" t="s">
        <v>1868</v>
      </c>
      <c r="I70" s="28" t="s">
        <v>1675</v>
      </c>
      <c r="J70" s="28" t="s">
        <v>1867</v>
      </c>
    </row>
    <row r="71" s="13" customFormat="1" ht="35" customHeight="1" spans="1:10">
      <c r="A71" s="29"/>
      <c r="B71" s="29"/>
      <c r="C71" s="20" t="s">
        <v>1669</v>
      </c>
      <c r="D71" s="20" t="s">
        <v>1670</v>
      </c>
      <c r="E71" s="26" t="s">
        <v>1869</v>
      </c>
      <c r="F71" s="28" t="s">
        <v>1683</v>
      </c>
      <c r="G71" s="447" t="s">
        <v>1679</v>
      </c>
      <c r="H71" s="28" t="s">
        <v>1685</v>
      </c>
      <c r="I71" s="28" t="s">
        <v>1675</v>
      </c>
      <c r="J71" s="28" t="s">
        <v>1870</v>
      </c>
    </row>
    <row r="72" s="13" customFormat="1" ht="35" customHeight="1" spans="1:10">
      <c r="A72" s="29"/>
      <c r="B72" s="29"/>
      <c r="C72" s="20" t="s">
        <v>1669</v>
      </c>
      <c r="D72" s="20" t="s">
        <v>1670</v>
      </c>
      <c r="E72" s="26" t="s">
        <v>1871</v>
      </c>
      <c r="F72" s="28" t="s">
        <v>1678</v>
      </c>
      <c r="G72" s="447" t="s">
        <v>1872</v>
      </c>
      <c r="H72" s="28" t="s">
        <v>1873</v>
      </c>
      <c r="I72" s="28" t="s">
        <v>1675</v>
      </c>
      <c r="J72" s="28" t="s">
        <v>1874</v>
      </c>
    </row>
    <row r="73" s="13" customFormat="1" ht="63" customHeight="1" spans="1:10">
      <c r="A73" s="29"/>
      <c r="B73" s="29"/>
      <c r="C73" s="20" t="s">
        <v>1669</v>
      </c>
      <c r="D73" s="20" t="s">
        <v>1730</v>
      </c>
      <c r="E73" s="26" t="s">
        <v>1875</v>
      </c>
      <c r="F73" s="28" t="s">
        <v>1678</v>
      </c>
      <c r="G73" s="447" t="s">
        <v>1702</v>
      </c>
      <c r="H73" s="28" t="s">
        <v>1719</v>
      </c>
      <c r="I73" s="28" t="s">
        <v>1753</v>
      </c>
      <c r="J73" s="28" t="s">
        <v>1876</v>
      </c>
    </row>
    <row r="74" s="13" customFormat="1" ht="45" customHeight="1" spans="1:10">
      <c r="A74" s="29"/>
      <c r="B74" s="29"/>
      <c r="C74" s="20" t="s">
        <v>1669</v>
      </c>
      <c r="D74" s="20" t="s">
        <v>1730</v>
      </c>
      <c r="E74" s="26" t="s">
        <v>1877</v>
      </c>
      <c r="F74" s="28" t="s">
        <v>1678</v>
      </c>
      <c r="G74" s="447" t="s">
        <v>1878</v>
      </c>
      <c r="H74" s="28" t="s">
        <v>1719</v>
      </c>
      <c r="I74" s="28" t="s">
        <v>1675</v>
      </c>
      <c r="J74" s="28" t="s">
        <v>1879</v>
      </c>
    </row>
    <row r="75" s="13" customFormat="1" ht="37" customHeight="1" spans="1:10">
      <c r="A75" s="29"/>
      <c r="B75" s="29"/>
      <c r="C75" s="20" t="s">
        <v>1669</v>
      </c>
      <c r="D75" s="20" t="s">
        <v>1730</v>
      </c>
      <c r="E75" s="26" t="s">
        <v>1880</v>
      </c>
      <c r="F75" s="28" t="s">
        <v>1678</v>
      </c>
      <c r="G75" s="447" t="s">
        <v>1878</v>
      </c>
      <c r="H75" s="28" t="s">
        <v>1719</v>
      </c>
      <c r="I75" s="28" t="s">
        <v>1675</v>
      </c>
      <c r="J75" s="28" t="s">
        <v>1881</v>
      </c>
    </row>
    <row r="76" s="13" customFormat="1" ht="56" customHeight="1" spans="1:10">
      <c r="A76" s="29"/>
      <c r="B76" s="29"/>
      <c r="C76" s="20" t="s">
        <v>1669</v>
      </c>
      <c r="D76" s="20" t="s">
        <v>1848</v>
      </c>
      <c r="E76" s="26" t="s">
        <v>1849</v>
      </c>
      <c r="F76" s="27" t="s">
        <v>1790</v>
      </c>
      <c r="G76" s="446" t="s">
        <v>1882</v>
      </c>
      <c r="H76" s="27" t="s">
        <v>1851</v>
      </c>
      <c r="I76" s="27" t="s">
        <v>1675</v>
      </c>
      <c r="J76" s="27" t="s">
        <v>1883</v>
      </c>
    </row>
    <row r="77" s="13" customFormat="1" ht="35" customHeight="1" spans="1:10">
      <c r="A77" s="29"/>
      <c r="B77" s="29"/>
      <c r="C77" s="20" t="s">
        <v>1746</v>
      </c>
      <c r="D77" s="20" t="s">
        <v>1747</v>
      </c>
      <c r="E77" s="26" t="s">
        <v>1884</v>
      </c>
      <c r="F77" s="28" t="s">
        <v>1678</v>
      </c>
      <c r="G77" s="447" t="s">
        <v>1878</v>
      </c>
      <c r="H77" s="28" t="s">
        <v>1719</v>
      </c>
      <c r="I77" s="28" t="s">
        <v>1675</v>
      </c>
      <c r="J77" s="28" t="s">
        <v>1884</v>
      </c>
    </row>
    <row r="78" s="13" customFormat="1" ht="35" customHeight="1" spans="1:10">
      <c r="A78" s="29"/>
      <c r="B78" s="29"/>
      <c r="C78" s="20" t="s">
        <v>1746</v>
      </c>
      <c r="D78" s="20" t="s">
        <v>1747</v>
      </c>
      <c r="E78" s="26" t="s">
        <v>1885</v>
      </c>
      <c r="F78" s="28" t="s">
        <v>1683</v>
      </c>
      <c r="G78" s="447" t="s">
        <v>1886</v>
      </c>
      <c r="H78" s="28" t="s">
        <v>1752</v>
      </c>
      <c r="I78" s="28" t="s">
        <v>1753</v>
      </c>
      <c r="J78" s="28" t="s">
        <v>1887</v>
      </c>
    </row>
    <row r="79" s="13" customFormat="1" ht="53" customHeight="1" spans="1:10">
      <c r="A79" s="29"/>
      <c r="B79" s="29"/>
      <c r="C79" s="20" t="s">
        <v>1746</v>
      </c>
      <c r="D79" s="20" t="s">
        <v>1859</v>
      </c>
      <c r="E79" s="26" t="s">
        <v>1888</v>
      </c>
      <c r="F79" s="27" t="s">
        <v>1678</v>
      </c>
      <c r="G79" s="446" t="s">
        <v>1878</v>
      </c>
      <c r="H79" s="27" t="s">
        <v>1719</v>
      </c>
      <c r="I79" s="27" t="s">
        <v>1675</v>
      </c>
      <c r="J79" s="27" t="s">
        <v>1888</v>
      </c>
    </row>
    <row r="80" s="13" customFormat="1" ht="35" customHeight="1" spans="1:10">
      <c r="A80" s="30"/>
      <c r="B80" s="30"/>
      <c r="C80" s="20" t="s">
        <v>1755</v>
      </c>
      <c r="D80" s="20" t="s">
        <v>1756</v>
      </c>
      <c r="E80" s="26" t="s">
        <v>1889</v>
      </c>
      <c r="F80" s="28" t="s">
        <v>1678</v>
      </c>
      <c r="G80" s="447" t="s">
        <v>1878</v>
      </c>
      <c r="H80" s="28" t="s">
        <v>1719</v>
      </c>
      <c r="I80" s="28" t="s">
        <v>1753</v>
      </c>
      <c r="J80" s="28" t="s">
        <v>1890</v>
      </c>
    </row>
    <row r="81" s="13" customFormat="1" ht="35" customHeight="1" spans="1:10">
      <c r="A81" s="20" t="s">
        <v>1891</v>
      </c>
      <c r="B81" s="21"/>
      <c r="C81" s="22"/>
      <c r="D81" s="22"/>
      <c r="E81" s="22"/>
      <c r="F81" s="23"/>
      <c r="G81" s="22"/>
      <c r="H81" s="23"/>
      <c r="I81" s="23"/>
      <c r="J81" s="24"/>
    </row>
    <row r="82" s="13" customFormat="1" ht="35" customHeight="1" spans="1:10">
      <c r="A82" s="25" t="s">
        <v>1892</v>
      </c>
      <c r="B82" s="25" t="s">
        <v>1893</v>
      </c>
      <c r="C82" s="20" t="s">
        <v>1669</v>
      </c>
      <c r="D82" s="20" t="s">
        <v>1670</v>
      </c>
      <c r="E82" s="26" t="s">
        <v>1894</v>
      </c>
      <c r="F82" s="28" t="s">
        <v>1683</v>
      </c>
      <c r="G82" s="447" t="s">
        <v>1684</v>
      </c>
      <c r="H82" s="28" t="s">
        <v>1719</v>
      </c>
      <c r="I82" s="28" t="s">
        <v>1675</v>
      </c>
      <c r="J82" s="28" t="s">
        <v>1895</v>
      </c>
    </row>
    <row r="83" s="13" customFormat="1" ht="35" customHeight="1" spans="1:10">
      <c r="A83" s="29"/>
      <c r="B83" s="29"/>
      <c r="C83" s="20" t="s">
        <v>1669</v>
      </c>
      <c r="D83" s="20" t="s">
        <v>1670</v>
      </c>
      <c r="E83" s="26" t="s">
        <v>1896</v>
      </c>
      <c r="F83" s="28" t="s">
        <v>1683</v>
      </c>
      <c r="G83" s="447" t="s">
        <v>1684</v>
      </c>
      <c r="H83" s="28" t="s">
        <v>1719</v>
      </c>
      <c r="I83" s="28" t="s">
        <v>1675</v>
      </c>
      <c r="J83" s="28" t="s">
        <v>1897</v>
      </c>
    </row>
    <row r="84" s="13" customFormat="1" ht="35" customHeight="1" spans="1:10">
      <c r="A84" s="29"/>
      <c r="B84" s="29"/>
      <c r="C84" s="20" t="s">
        <v>1669</v>
      </c>
      <c r="D84" s="20" t="s">
        <v>1730</v>
      </c>
      <c r="E84" s="26" t="s">
        <v>1898</v>
      </c>
      <c r="F84" s="28" t="s">
        <v>1683</v>
      </c>
      <c r="G84" s="447" t="s">
        <v>1684</v>
      </c>
      <c r="H84" s="28" t="s">
        <v>1719</v>
      </c>
      <c r="I84" s="28" t="s">
        <v>1675</v>
      </c>
      <c r="J84" s="28" t="s">
        <v>1899</v>
      </c>
    </row>
    <row r="85" s="13" customFormat="1" ht="35" customHeight="1" spans="1:10">
      <c r="A85" s="29"/>
      <c r="B85" s="29"/>
      <c r="C85" s="20" t="s">
        <v>1669</v>
      </c>
      <c r="D85" s="20" t="s">
        <v>1730</v>
      </c>
      <c r="E85" s="26" t="s">
        <v>1900</v>
      </c>
      <c r="F85" s="28" t="s">
        <v>1678</v>
      </c>
      <c r="G85" s="447" t="s">
        <v>1702</v>
      </c>
      <c r="H85" s="28" t="s">
        <v>1719</v>
      </c>
      <c r="I85" s="28" t="s">
        <v>1675</v>
      </c>
      <c r="J85" s="28" t="s">
        <v>1901</v>
      </c>
    </row>
    <row r="86" s="13" customFormat="1" ht="35" customHeight="1" spans="1:10">
      <c r="A86" s="29"/>
      <c r="B86" s="29"/>
      <c r="C86" s="20" t="s">
        <v>1669</v>
      </c>
      <c r="D86" s="20" t="s">
        <v>1730</v>
      </c>
      <c r="E86" s="26" t="s">
        <v>1902</v>
      </c>
      <c r="F86" s="28" t="s">
        <v>1683</v>
      </c>
      <c r="G86" s="447" t="s">
        <v>1684</v>
      </c>
      <c r="H86" s="28" t="s">
        <v>1719</v>
      </c>
      <c r="I86" s="28" t="s">
        <v>1675</v>
      </c>
      <c r="J86" s="28" t="s">
        <v>1903</v>
      </c>
    </row>
    <row r="87" s="13" customFormat="1" ht="66" customHeight="1" spans="1:10">
      <c r="A87" s="29"/>
      <c r="B87" s="29"/>
      <c r="C87" s="20" t="s">
        <v>1746</v>
      </c>
      <c r="D87" s="20" t="s">
        <v>1747</v>
      </c>
      <c r="E87" s="26" t="s">
        <v>1904</v>
      </c>
      <c r="F87" s="28" t="s">
        <v>1683</v>
      </c>
      <c r="G87" s="447" t="s">
        <v>1905</v>
      </c>
      <c r="H87" s="28" t="s">
        <v>1752</v>
      </c>
      <c r="I87" s="28" t="s">
        <v>1753</v>
      </c>
      <c r="J87" s="28" t="s">
        <v>1906</v>
      </c>
    </row>
    <row r="88" s="13" customFormat="1" ht="35" customHeight="1" spans="1:10">
      <c r="A88" s="29"/>
      <c r="B88" s="29"/>
      <c r="C88" s="20" t="s">
        <v>1746</v>
      </c>
      <c r="D88" s="20" t="s">
        <v>1859</v>
      </c>
      <c r="E88" s="26" t="s">
        <v>1907</v>
      </c>
      <c r="F88" s="28" t="s">
        <v>1683</v>
      </c>
      <c r="G88" s="447" t="s">
        <v>1908</v>
      </c>
      <c r="H88" s="28" t="s">
        <v>1752</v>
      </c>
      <c r="I88" s="28" t="s">
        <v>1753</v>
      </c>
      <c r="J88" s="28" t="s">
        <v>1909</v>
      </c>
    </row>
    <row r="89" s="13" customFormat="1" ht="35" customHeight="1" spans="1:10">
      <c r="A89" s="30"/>
      <c r="B89" s="30"/>
      <c r="C89" s="20" t="s">
        <v>1755</v>
      </c>
      <c r="D89" s="20" t="s">
        <v>1756</v>
      </c>
      <c r="E89" s="26" t="s">
        <v>1910</v>
      </c>
      <c r="F89" s="27" t="s">
        <v>1678</v>
      </c>
      <c r="G89" s="446" t="s">
        <v>1702</v>
      </c>
      <c r="H89" s="27" t="s">
        <v>1719</v>
      </c>
      <c r="I89" s="28" t="s">
        <v>1753</v>
      </c>
      <c r="J89" s="27" t="s">
        <v>1911</v>
      </c>
    </row>
    <row r="90" s="13" customFormat="1" ht="35" customHeight="1" spans="1:10">
      <c r="A90" s="25" t="s">
        <v>1912</v>
      </c>
      <c r="B90" s="25" t="s">
        <v>1913</v>
      </c>
      <c r="C90" s="20" t="s">
        <v>1669</v>
      </c>
      <c r="D90" s="20" t="s">
        <v>1670</v>
      </c>
      <c r="E90" s="26" t="s">
        <v>1914</v>
      </c>
      <c r="F90" s="28" t="s">
        <v>1678</v>
      </c>
      <c r="G90" s="447" t="s">
        <v>1915</v>
      </c>
      <c r="H90" s="28" t="s">
        <v>1699</v>
      </c>
      <c r="I90" s="28" t="s">
        <v>1675</v>
      </c>
      <c r="J90" s="28" t="s">
        <v>1916</v>
      </c>
    </row>
    <row r="91" s="13" customFormat="1" ht="35" customHeight="1" spans="1:10">
      <c r="A91" s="29"/>
      <c r="B91" s="29"/>
      <c r="C91" s="20" t="s">
        <v>1669</v>
      </c>
      <c r="D91" s="20" t="s">
        <v>1670</v>
      </c>
      <c r="E91" s="26" t="s">
        <v>1917</v>
      </c>
      <c r="F91" s="28" t="s">
        <v>1683</v>
      </c>
      <c r="G91" s="447" t="s">
        <v>1918</v>
      </c>
      <c r="H91" s="28" t="s">
        <v>1919</v>
      </c>
      <c r="I91" s="28" t="s">
        <v>1675</v>
      </c>
      <c r="J91" s="28" t="s">
        <v>1920</v>
      </c>
    </row>
    <row r="92" s="13" customFormat="1" ht="62" customHeight="1" spans="1:10">
      <c r="A92" s="29"/>
      <c r="B92" s="29"/>
      <c r="C92" s="20" t="s">
        <v>1669</v>
      </c>
      <c r="D92" s="20" t="s">
        <v>1730</v>
      </c>
      <c r="E92" s="26" t="s">
        <v>1921</v>
      </c>
      <c r="F92" s="28" t="s">
        <v>1683</v>
      </c>
      <c r="G92" s="447" t="s">
        <v>1878</v>
      </c>
      <c r="H92" s="28" t="s">
        <v>1719</v>
      </c>
      <c r="I92" s="28" t="s">
        <v>1675</v>
      </c>
      <c r="J92" s="28" t="s">
        <v>1922</v>
      </c>
    </row>
    <row r="93" s="13" customFormat="1" ht="101" customHeight="1" spans="1:10">
      <c r="A93" s="29"/>
      <c r="B93" s="29"/>
      <c r="C93" s="20" t="s">
        <v>1669</v>
      </c>
      <c r="D93" s="20" t="s">
        <v>1730</v>
      </c>
      <c r="E93" s="26" t="s">
        <v>1923</v>
      </c>
      <c r="F93" s="28" t="s">
        <v>1683</v>
      </c>
      <c r="G93" s="447" t="s">
        <v>1684</v>
      </c>
      <c r="H93" s="28" t="s">
        <v>1719</v>
      </c>
      <c r="I93" s="28" t="s">
        <v>1675</v>
      </c>
      <c r="J93" s="28" t="s">
        <v>1924</v>
      </c>
    </row>
    <row r="94" s="13" customFormat="1" ht="35" customHeight="1" spans="1:10">
      <c r="A94" s="29"/>
      <c r="B94" s="29"/>
      <c r="C94" s="20" t="s">
        <v>1669</v>
      </c>
      <c r="D94" s="20" t="s">
        <v>1740</v>
      </c>
      <c r="E94" s="26" t="s">
        <v>1925</v>
      </c>
      <c r="F94" s="28" t="s">
        <v>1683</v>
      </c>
      <c r="G94" s="447" t="s">
        <v>1926</v>
      </c>
      <c r="H94" s="28" t="s">
        <v>1752</v>
      </c>
      <c r="I94" s="28" t="s">
        <v>1675</v>
      </c>
      <c r="J94" s="28" t="s">
        <v>1927</v>
      </c>
    </row>
    <row r="95" s="13" customFormat="1" ht="35" customHeight="1" spans="1:10">
      <c r="A95" s="29"/>
      <c r="B95" s="29"/>
      <c r="C95" s="20" t="s">
        <v>1746</v>
      </c>
      <c r="D95" s="20" t="s">
        <v>1928</v>
      </c>
      <c r="E95" s="26" t="s">
        <v>1929</v>
      </c>
      <c r="F95" s="28" t="s">
        <v>1683</v>
      </c>
      <c r="G95" s="447" t="s">
        <v>1930</v>
      </c>
      <c r="H95" s="28" t="s">
        <v>1752</v>
      </c>
      <c r="I95" s="28" t="s">
        <v>1753</v>
      </c>
      <c r="J95" s="28" t="s">
        <v>1929</v>
      </c>
    </row>
    <row r="96" s="13" customFormat="1" ht="47" customHeight="1" spans="1:10">
      <c r="A96" s="29"/>
      <c r="B96" s="29"/>
      <c r="C96" s="20" t="s">
        <v>1746</v>
      </c>
      <c r="D96" s="20" t="s">
        <v>1747</v>
      </c>
      <c r="E96" s="26" t="s">
        <v>1931</v>
      </c>
      <c r="F96" s="27" t="s">
        <v>1683</v>
      </c>
      <c r="G96" s="446" t="s">
        <v>1930</v>
      </c>
      <c r="H96" s="28" t="s">
        <v>1752</v>
      </c>
      <c r="I96" s="27" t="s">
        <v>1753</v>
      </c>
      <c r="J96" s="27" t="s">
        <v>1931</v>
      </c>
    </row>
    <row r="97" s="13" customFormat="1" ht="35" customHeight="1" spans="1:10">
      <c r="A97" s="30"/>
      <c r="B97" s="30"/>
      <c r="C97" s="20" t="s">
        <v>1755</v>
      </c>
      <c r="D97" s="20" t="s">
        <v>1756</v>
      </c>
      <c r="E97" s="26" t="s">
        <v>1932</v>
      </c>
      <c r="F97" s="27" t="s">
        <v>1683</v>
      </c>
      <c r="G97" s="446" t="s">
        <v>1933</v>
      </c>
      <c r="H97" s="27" t="s">
        <v>1719</v>
      </c>
      <c r="I97" s="28" t="s">
        <v>1753</v>
      </c>
      <c r="J97" s="27" t="s">
        <v>1934</v>
      </c>
    </row>
    <row r="98" s="13" customFormat="1" ht="35" customHeight="1" spans="1:10">
      <c r="A98" s="25" t="s">
        <v>1935</v>
      </c>
      <c r="B98" s="25" t="s">
        <v>1936</v>
      </c>
      <c r="C98" s="20" t="s">
        <v>1669</v>
      </c>
      <c r="D98" s="20" t="s">
        <v>1670</v>
      </c>
      <c r="E98" s="26" t="s">
        <v>1937</v>
      </c>
      <c r="F98" s="27" t="s">
        <v>1683</v>
      </c>
      <c r="G98" s="446" t="s">
        <v>1938</v>
      </c>
      <c r="H98" s="27" t="s">
        <v>1699</v>
      </c>
      <c r="I98" s="27" t="s">
        <v>1675</v>
      </c>
      <c r="J98" s="27" t="s">
        <v>1939</v>
      </c>
    </row>
    <row r="99" s="13" customFormat="1" ht="62" customHeight="1" spans="1:10">
      <c r="A99" s="29"/>
      <c r="B99" s="29"/>
      <c r="C99" s="20" t="s">
        <v>1669</v>
      </c>
      <c r="D99" s="20" t="s">
        <v>1730</v>
      </c>
      <c r="E99" s="26" t="s">
        <v>1940</v>
      </c>
      <c r="F99" s="27" t="s">
        <v>1683</v>
      </c>
      <c r="G99" s="446" t="s">
        <v>1684</v>
      </c>
      <c r="H99" s="27" t="s">
        <v>1719</v>
      </c>
      <c r="I99" s="27" t="s">
        <v>1753</v>
      </c>
      <c r="J99" s="27" t="s">
        <v>1941</v>
      </c>
    </row>
    <row r="100" s="13" customFormat="1" ht="35" customHeight="1" spans="1:10">
      <c r="A100" s="29"/>
      <c r="B100" s="29"/>
      <c r="C100" s="20" t="s">
        <v>1746</v>
      </c>
      <c r="D100" s="20" t="s">
        <v>1859</v>
      </c>
      <c r="E100" s="26" t="s">
        <v>1942</v>
      </c>
      <c r="F100" s="28" t="s">
        <v>1683</v>
      </c>
      <c r="G100" s="447" t="s">
        <v>1942</v>
      </c>
      <c r="H100" s="28" t="s">
        <v>1752</v>
      </c>
      <c r="I100" s="28" t="s">
        <v>1753</v>
      </c>
      <c r="J100" s="28" t="s">
        <v>1942</v>
      </c>
    </row>
    <row r="101" s="13" customFormat="1" ht="53" customHeight="1" spans="1:10">
      <c r="A101" s="30"/>
      <c r="B101" s="30"/>
      <c r="C101" s="20" t="s">
        <v>1755</v>
      </c>
      <c r="D101" s="20" t="s">
        <v>1756</v>
      </c>
      <c r="E101" s="26" t="s">
        <v>1943</v>
      </c>
      <c r="F101" s="27" t="s">
        <v>1683</v>
      </c>
      <c r="G101" s="446" t="s">
        <v>1702</v>
      </c>
      <c r="H101" s="27" t="s">
        <v>1719</v>
      </c>
      <c r="I101" s="28" t="s">
        <v>1753</v>
      </c>
      <c r="J101" s="27" t="s">
        <v>1944</v>
      </c>
    </row>
    <row r="102" s="13" customFormat="1" ht="45" customHeight="1" spans="1:10">
      <c r="A102" s="32" t="s">
        <v>1945</v>
      </c>
      <c r="B102" s="25" t="s">
        <v>1946</v>
      </c>
      <c r="C102" s="20" t="s">
        <v>1669</v>
      </c>
      <c r="D102" s="20" t="s">
        <v>1670</v>
      </c>
      <c r="E102" s="26" t="s">
        <v>1947</v>
      </c>
      <c r="F102" s="28" t="s">
        <v>1678</v>
      </c>
      <c r="G102" s="447" t="s">
        <v>1948</v>
      </c>
      <c r="H102" s="28" t="s">
        <v>1949</v>
      </c>
      <c r="I102" s="28" t="s">
        <v>1675</v>
      </c>
      <c r="J102" s="28" t="s">
        <v>1950</v>
      </c>
    </row>
    <row r="103" s="13" customFormat="1" ht="35" customHeight="1" spans="1:10">
      <c r="A103" s="33"/>
      <c r="B103" s="29"/>
      <c r="C103" s="20" t="s">
        <v>1669</v>
      </c>
      <c r="D103" s="20" t="s">
        <v>1730</v>
      </c>
      <c r="E103" s="26" t="s">
        <v>1951</v>
      </c>
      <c r="F103" s="28" t="s">
        <v>1683</v>
      </c>
      <c r="G103" s="447" t="s">
        <v>1952</v>
      </c>
      <c r="H103" s="28" t="s">
        <v>1719</v>
      </c>
      <c r="I103" s="28" t="s">
        <v>1675</v>
      </c>
      <c r="J103" s="28" t="s">
        <v>1953</v>
      </c>
    </row>
    <row r="104" s="13" customFormat="1" ht="69" customHeight="1" spans="1:10">
      <c r="A104" s="33"/>
      <c r="B104" s="29"/>
      <c r="C104" s="20" t="s">
        <v>1669</v>
      </c>
      <c r="D104" s="20" t="s">
        <v>1730</v>
      </c>
      <c r="E104" s="26" t="s">
        <v>1954</v>
      </c>
      <c r="F104" s="28" t="s">
        <v>1683</v>
      </c>
      <c r="G104" s="447" t="s">
        <v>1684</v>
      </c>
      <c r="H104" s="28" t="s">
        <v>1719</v>
      </c>
      <c r="I104" s="28" t="s">
        <v>1675</v>
      </c>
      <c r="J104" s="28" t="s">
        <v>1955</v>
      </c>
    </row>
    <row r="105" s="13" customFormat="1" ht="35" customHeight="1" spans="1:10">
      <c r="A105" s="33"/>
      <c r="B105" s="29"/>
      <c r="C105" s="20" t="s">
        <v>1669</v>
      </c>
      <c r="D105" s="20" t="s">
        <v>1730</v>
      </c>
      <c r="E105" s="26" t="s">
        <v>1956</v>
      </c>
      <c r="F105" s="28" t="s">
        <v>1683</v>
      </c>
      <c r="G105" s="447" t="s">
        <v>1702</v>
      </c>
      <c r="H105" s="28" t="s">
        <v>1719</v>
      </c>
      <c r="I105" s="28" t="s">
        <v>1675</v>
      </c>
      <c r="J105" s="28" t="s">
        <v>1957</v>
      </c>
    </row>
    <row r="106" s="13" customFormat="1" ht="35" customHeight="1" spans="1:10">
      <c r="A106" s="33"/>
      <c r="B106" s="29"/>
      <c r="C106" s="20" t="s">
        <v>1746</v>
      </c>
      <c r="D106" s="20" t="s">
        <v>1747</v>
      </c>
      <c r="E106" s="26" t="s">
        <v>1958</v>
      </c>
      <c r="F106" s="28" t="s">
        <v>1683</v>
      </c>
      <c r="G106" s="447" t="s">
        <v>1959</v>
      </c>
      <c r="H106" s="28" t="s">
        <v>1752</v>
      </c>
      <c r="I106" s="28" t="s">
        <v>1753</v>
      </c>
      <c r="J106" s="28" t="s">
        <v>1960</v>
      </c>
    </row>
    <row r="107" s="13" customFormat="1" ht="35" customHeight="1" spans="1:10">
      <c r="A107" s="33"/>
      <c r="B107" s="29"/>
      <c r="C107" s="20" t="s">
        <v>1746</v>
      </c>
      <c r="D107" s="20" t="s">
        <v>1859</v>
      </c>
      <c r="E107" s="26" t="s">
        <v>1961</v>
      </c>
      <c r="F107" s="28" t="s">
        <v>1683</v>
      </c>
      <c r="G107" s="447" t="s">
        <v>1962</v>
      </c>
      <c r="H107" s="28" t="s">
        <v>1752</v>
      </c>
      <c r="I107" s="28" t="s">
        <v>1753</v>
      </c>
      <c r="J107" s="28" t="s">
        <v>1962</v>
      </c>
    </row>
    <row r="108" s="13" customFormat="1" ht="35" customHeight="1" spans="1:10">
      <c r="A108" s="34"/>
      <c r="B108" s="30"/>
      <c r="C108" s="20" t="s">
        <v>1755</v>
      </c>
      <c r="D108" s="20" t="s">
        <v>1756</v>
      </c>
      <c r="E108" s="26" t="s">
        <v>1963</v>
      </c>
      <c r="F108" s="27" t="s">
        <v>1683</v>
      </c>
      <c r="G108" s="446" t="s">
        <v>1933</v>
      </c>
      <c r="H108" s="27" t="s">
        <v>1719</v>
      </c>
      <c r="I108" s="28" t="s">
        <v>1753</v>
      </c>
      <c r="J108" s="27" t="s">
        <v>1964</v>
      </c>
    </row>
    <row r="109" s="13" customFormat="1" ht="55" customHeight="1" spans="1:10">
      <c r="A109" s="32" t="s">
        <v>1965</v>
      </c>
      <c r="B109" s="25" t="s">
        <v>1966</v>
      </c>
      <c r="C109" s="20" t="s">
        <v>1669</v>
      </c>
      <c r="D109" s="20" t="s">
        <v>1670</v>
      </c>
      <c r="E109" s="26" t="s">
        <v>1967</v>
      </c>
      <c r="F109" s="28" t="s">
        <v>1683</v>
      </c>
      <c r="G109" s="447" t="s">
        <v>1968</v>
      </c>
      <c r="H109" s="28" t="s">
        <v>1851</v>
      </c>
      <c r="I109" s="28" t="s">
        <v>1675</v>
      </c>
      <c r="J109" s="28" t="s">
        <v>1969</v>
      </c>
    </row>
    <row r="110" s="13" customFormat="1" ht="35" customHeight="1" spans="1:10">
      <c r="A110" s="33"/>
      <c r="B110" s="29"/>
      <c r="C110" s="20" t="s">
        <v>1669</v>
      </c>
      <c r="D110" s="20" t="s">
        <v>1670</v>
      </c>
      <c r="E110" s="26" t="s">
        <v>1970</v>
      </c>
      <c r="F110" s="28" t="s">
        <v>1683</v>
      </c>
      <c r="G110" s="447" t="s">
        <v>1775</v>
      </c>
      <c r="H110" s="28" t="s">
        <v>1851</v>
      </c>
      <c r="I110" s="28" t="s">
        <v>1675</v>
      </c>
      <c r="J110" s="28" t="s">
        <v>1971</v>
      </c>
    </row>
    <row r="111" s="13" customFormat="1" ht="35" customHeight="1" spans="1:10">
      <c r="A111" s="33"/>
      <c r="B111" s="29"/>
      <c r="C111" s="20" t="s">
        <v>1669</v>
      </c>
      <c r="D111" s="20" t="s">
        <v>1670</v>
      </c>
      <c r="E111" s="26" t="s">
        <v>1972</v>
      </c>
      <c r="F111" s="28" t="s">
        <v>1683</v>
      </c>
      <c r="G111" s="447" t="s">
        <v>1973</v>
      </c>
      <c r="H111" s="28" t="s">
        <v>1851</v>
      </c>
      <c r="I111" s="28" t="s">
        <v>1675</v>
      </c>
      <c r="J111" s="28" t="s">
        <v>1974</v>
      </c>
    </row>
    <row r="112" s="13" customFormat="1" ht="94" customHeight="1" spans="1:10">
      <c r="A112" s="33"/>
      <c r="B112" s="29"/>
      <c r="C112" s="20" t="s">
        <v>1669</v>
      </c>
      <c r="D112" s="20" t="s">
        <v>1670</v>
      </c>
      <c r="E112" s="26" t="s">
        <v>1975</v>
      </c>
      <c r="F112" s="28" t="s">
        <v>1683</v>
      </c>
      <c r="G112" s="447" t="s">
        <v>1976</v>
      </c>
      <c r="H112" s="28" t="s">
        <v>1851</v>
      </c>
      <c r="I112" s="28" t="s">
        <v>1675</v>
      </c>
      <c r="J112" s="28" t="s">
        <v>1977</v>
      </c>
    </row>
    <row r="113" s="13" customFormat="1" ht="102" customHeight="1" spans="1:10">
      <c r="A113" s="33"/>
      <c r="B113" s="29"/>
      <c r="C113" s="20" t="s">
        <v>1669</v>
      </c>
      <c r="D113" s="20" t="s">
        <v>1670</v>
      </c>
      <c r="E113" s="26" t="s">
        <v>1978</v>
      </c>
      <c r="F113" s="28" t="s">
        <v>1683</v>
      </c>
      <c r="G113" s="447" t="s">
        <v>1976</v>
      </c>
      <c r="H113" s="28" t="s">
        <v>1851</v>
      </c>
      <c r="I113" s="28" t="s">
        <v>1675</v>
      </c>
      <c r="J113" s="28" t="s">
        <v>1979</v>
      </c>
    </row>
    <row r="114" s="13" customFormat="1" ht="47" customHeight="1" spans="1:10">
      <c r="A114" s="33"/>
      <c r="B114" s="29"/>
      <c r="C114" s="20" t="s">
        <v>1669</v>
      </c>
      <c r="D114" s="20" t="s">
        <v>1670</v>
      </c>
      <c r="E114" s="26" t="s">
        <v>1980</v>
      </c>
      <c r="F114" s="28" t="s">
        <v>1683</v>
      </c>
      <c r="G114" s="447" t="s">
        <v>1775</v>
      </c>
      <c r="H114" s="28" t="s">
        <v>1851</v>
      </c>
      <c r="I114" s="28" t="s">
        <v>1675</v>
      </c>
      <c r="J114" s="28" t="s">
        <v>1981</v>
      </c>
    </row>
    <row r="115" s="13" customFormat="1" ht="35" customHeight="1" spans="1:10">
      <c r="A115" s="33"/>
      <c r="B115" s="29"/>
      <c r="C115" s="20" t="s">
        <v>1669</v>
      </c>
      <c r="D115" s="20" t="s">
        <v>1670</v>
      </c>
      <c r="E115" s="26" t="s">
        <v>1982</v>
      </c>
      <c r="F115" s="28" t="s">
        <v>1683</v>
      </c>
      <c r="G115" s="447" t="s">
        <v>1684</v>
      </c>
      <c r="H115" s="28" t="s">
        <v>1851</v>
      </c>
      <c r="I115" s="28" t="s">
        <v>1675</v>
      </c>
      <c r="J115" s="28" t="s">
        <v>1983</v>
      </c>
    </row>
    <row r="116" s="13" customFormat="1" ht="35" customHeight="1" spans="1:10">
      <c r="A116" s="33"/>
      <c r="B116" s="29"/>
      <c r="C116" s="20" t="s">
        <v>1669</v>
      </c>
      <c r="D116" s="20" t="s">
        <v>1730</v>
      </c>
      <c r="E116" s="26" t="s">
        <v>1984</v>
      </c>
      <c r="F116" s="28" t="s">
        <v>1683</v>
      </c>
      <c r="G116" s="447" t="s">
        <v>1684</v>
      </c>
      <c r="H116" s="28" t="s">
        <v>1719</v>
      </c>
      <c r="I116" s="28" t="s">
        <v>1675</v>
      </c>
      <c r="J116" s="28" t="s">
        <v>1985</v>
      </c>
    </row>
    <row r="117" s="13" customFormat="1" ht="35" customHeight="1" spans="1:10">
      <c r="A117" s="33"/>
      <c r="B117" s="29"/>
      <c r="C117" s="20" t="s">
        <v>1746</v>
      </c>
      <c r="D117" s="20" t="s">
        <v>1859</v>
      </c>
      <c r="E117" s="26" t="s">
        <v>1986</v>
      </c>
      <c r="F117" s="28" t="s">
        <v>1683</v>
      </c>
      <c r="G117" s="447" t="s">
        <v>1987</v>
      </c>
      <c r="H117" s="28" t="s">
        <v>1752</v>
      </c>
      <c r="I117" s="28" t="s">
        <v>1753</v>
      </c>
      <c r="J117" s="28" t="s">
        <v>1985</v>
      </c>
    </row>
    <row r="118" s="13" customFormat="1" ht="35" customHeight="1" spans="1:10">
      <c r="A118" s="34"/>
      <c r="B118" s="30"/>
      <c r="C118" s="20" t="s">
        <v>1755</v>
      </c>
      <c r="D118" s="20" t="s">
        <v>1756</v>
      </c>
      <c r="E118" s="26" t="s">
        <v>1963</v>
      </c>
      <c r="F118" s="28" t="s">
        <v>1683</v>
      </c>
      <c r="G118" s="447" t="s">
        <v>1988</v>
      </c>
      <c r="H118" s="28" t="s">
        <v>1752</v>
      </c>
      <c r="I118" s="28" t="s">
        <v>1753</v>
      </c>
      <c r="J118" s="28" t="s">
        <v>1985</v>
      </c>
    </row>
    <row r="119" s="13" customFormat="1" ht="43" customHeight="1" spans="1:10">
      <c r="A119" s="25" t="s">
        <v>1989</v>
      </c>
      <c r="B119" s="25" t="s">
        <v>1990</v>
      </c>
      <c r="C119" s="20" t="s">
        <v>1669</v>
      </c>
      <c r="D119" s="20" t="s">
        <v>1670</v>
      </c>
      <c r="E119" s="26" t="s">
        <v>1991</v>
      </c>
      <c r="F119" s="28" t="s">
        <v>1678</v>
      </c>
      <c r="G119" s="447" t="s">
        <v>1992</v>
      </c>
      <c r="H119" s="28" t="s">
        <v>1699</v>
      </c>
      <c r="I119" s="28" t="s">
        <v>1675</v>
      </c>
      <c r="J119" s="28" t="s">
        <v>1993</v>
      </c>
    </row>
    <row r="120" s="13" customFormat="1" ht="35" customHeight="1" spans="1:10">
      <c r="A120" s="29"/>
      <c r="B120" s="29"/>
      <c r="C120" s="20" t="s">
        <v>1669</v>
      </c>
      <c r="D120" s="20" t="s">
        <v>1670</v>
      </c>
      <c r="E120" s="26" t="s">
        <v>1994</v>
      </c>
      <c r="F120" s="28" t="s">
        <v>1678</v>
      </c>
      <c r="G120" s="447" t="s">
        <v>1995</v>
      </c>
      <c r="H120" s="28" t="s">
        <v>1699</v>
      </c>
      <c r="I120" s="28" t="s">
        <v>1675</v>
      </c>
      <c r="J120" s="28" t="s">
        <v>1996</v>
      </c>
    </row>
    <row r="121" s="13" customFormat="1" ht="33" customHeight="1" spans="1:10">
      <c r="A121" s="29"/>
      <c r="B121" s="29"/>
      <c r="C121" s="20" t="s">
        <v>1669</v>
      </c>
      <c r="D121" s="20" t="s">
        <v>1670</v>
      </c>
      <c r="E121" s="26" t="s">
        <v>1997</v>
      </c>
      <c r="F121" s="28" t="s">
        <v>1678</v>
      </c>
      <c r="G121" s="447" t="s">
        <v>1998</v>
      </c>
      <c r="H121" s="28" t="s">
        <v>1772</v>
      </c>
      <c r="I121" s="28" t="s">
        <v>1675</v>
      </c>
      <c r="J121" s="28" t="s">
        <v>1999</v>
      </c>
    </row>
    <row r="122" s="13" customFormat="1" ht="58" customHeight="1" spans="1:10">
      <c r="A122" s="29"/>
      <c r="B122" s="29"/>
      <c r="C122" s="20" t="s">
        <v>1669</v>
      </c>
      <c r="D122" s="20" t="s">
        <v>1670</v>
      </c>
      <c r="E122" s="26" t="s">
        <v>2000</v>
      </c>
      <c r="F122" s="28" t="s">
        <v>1678</v>
      </c>
      <c r="G122" s="447" t="s">
        <v>2001</v>
      </c>
      <c r="H122" s="28" t="s">
        <v>1699</v>
      </c>
      <c r="I122" s="28" t="s">
        <v>1675</v>
      </c>
      <c r="J122" s="28" t="s">
        <v>2002</v>
      </c>
    </row>
    <row r="123" s="13" customFormat="1" ht="60" customHeight="1" spans="1:10">
      <c r="A123" s="29"/>
      <c r="B123" s="29"/>
      <c r="C123" s="20" t="s">
        <v>1669</v>
      </c>
      <c r="D123" s="20" t="s">
        <v>1670</v>
      </c>
      <c r="E123" s="26" t="s">
        <v>2003</v>
      </c>
      <c r="F123" s="28" t="s">
        <v>1683</v>
      </c>
      <c r="G123" s="447" t="s">
        <v>2004</v>
      </c>
      <c r="H123" s="28" t="s">
        <v>2005</v>
      </c>
      <c r="I123" s="28" t="s">
        <v>1675</v>
      </c>
      <c r="J123" s="28" t="s">
        <v>2006</v>
      </c>
    </row>
    <row r="124" s="13" customFormat="1" ht="35" customHeight="1" spans="1:10">
      <c r="A124" s="29"/>
      <c r="B124" s="29"/>
      <c r="C124" s="20" t="s">
        <v>1669</v>
      </c>
      <c r="D124" s="20" t="s">
        <v>1670</v>
      </c>
      <c r="E124" s="26" t="s">
        <v>2007</v>
      </c>
      <c r="F124" s="28" t="s">
        <v>1678</v>
      </c>
      <c r="G124" s="447" t="s">
        <v>2008</v>
      </c>
      <c r="H124" s="28" t="s">
        <v>1699</v>
      </c>
      <c r="I124" s="28" t="s">
        <v>1675</v>
      </c>
      <c r="J124" s="28" t="s">
        <v>2009</v>
      </c>
    </row>
    <row r="125" s="13" customFormat="1" ht="54" customHeight="1" spans="1:10">
      <c r="A125" s="29"/>
      <c r="B125" s="29"/>
      <c r="C125" s="20" t="s">
        <v>1669</v>
      </c>
      <c r="D125" s="20" t="s">
        <v>1670</v>
      </c>
      <c r="E125" s="26" t="s">
        <v>2010</v>
      </c>
      <c r="F125" s="28" t="s">
        <v>1683</v>
      </c>
      <c r="G125" s="447" t="s">
        <v>2011</v>
      </c>
      <c r="H125" s="28" t="s">
        <v>2005</v>
      </c>
      <c r="I125" s="28" t="s">
        <v>1675</v>
      </c>
      <c r="J125" s="28" t="s">
        <v>2012</v>
      </c>
    </row>
    <row r="126" s="13" customFormat="1" ht="35" customHeight="1" spans="1:10">
      <c r="A126" s="29"/>
      <c r="B126" s="29"/>
      <c r="C126" s="20" t="s">
        <v>1669</v>
      </c>
      <c r="D126" s="20" t="s">
        <v>1670</v>
      </c>
      <c r="E126" s="26" t="s">
        <v>2013</v>
      </c>
      <c r="F126" s="28" t="s">
        <v>1678</v>
      </c>
      <c r="G126" s="447" t="s">
        <v>1995</v>
      </c>
      <c r="H126" s="28" t="s">
        <v>1699</v>
      </c>
      <c r="I126" s="28" t="s">
        <v>1675</v>
      </c>
      <c r="J126" s="28" t="s">
        <v>2014</v>
      </c>
    </row>
    <row r="127" s="13" customFormat="1" ht="35" customHeight="1" spans="1:10">
      <c r="A127" s="29"/>
      <c r="B127" s="29"/>
      <c r="C127" s="20" t="s">
        <v>1669</v>
      </c>
      <c r="D127" s="20" t="s">
        <v>1670</v>
      </c>
      <c r="E127" s="26" t="s">
        <v>2015</v>
      </c>
      <c r="F127" s="28" t="s">
        <v>1683</v>
      </c>
      <c r="G127" s="447" t="s">
        <v>1684</v>
      </c>
      <c r="H127" s="28" t="s">
        <v>2016</v>
      </c>
      <c r="I127" s="28" t="s">
        <v>1675</v>
      </c>
      <c r="J127" s="28" t="s">
        <v>2017</v>
      </c>
    </row>
    <row r="128" s="13" customFormat="1" ht="35" customHeight="1" spans="1:10">
      <c r="A128" s="29"/>
      <c r="B128" s="29"/>
      <c r="C128" s="20" t="s">
        <v>1669</v>
      </c>
      <c r="D128" s="20" t="s">
        <v>1670</v>
      </c>
      <c r="E128" s="26" t="s">
        <v>2018</v>
      </c>
      <c r="F128" s="28" t="s">
        <v>1683</v>
      </c>
      <c r="G128" s="447" t="s">
        <v>2019</v>
      </c>
      <c r="H128" s="28" t="s">
        <v>1699</v>
      </c>
      <c r="I128" s="28" t="s">
        <v>1675</v>
      </c>
      <c r="J128" s="28" t="s">
        <v>2020</v>
      </c>
    </row>
    <row r="129" s="13" customFormat="1" ht="35" customHeight="1" spans="1:10">
      <c r="A129" s="29"/>
      <c r="B129" s="29"/>
      <c r="C129" s="20" t="s">
        <v>1669</v>
      </c>
      <c r="D129" s="20" t="s">
        <v>1670</v>
      </c>
      <c r="E129" s="26" t="s">
        <v>2021</v>
      </c>
      <c r="F129" s="28" t="s">
        <v>1683</v>
      </c>
      <c r="G129" s="447" t="s">
        <v>2022</v>
      </c>
      <c r="H129" s="28" t="s">
        <v>1699</v>
      </c>
      <c r="I129" s="28" t="s">
        <v>1675</v>
      </c>
      <c r="J129" s="28" t="s">
        <v>2023</v>
      </c>
    </row>
    <row r="130" s="13" customFormat="1" ht="35" customHeight="1" spans="1:10">
      <c r="A130" s="29"/>
      <c r="B130" s="29"/>
      <c r="C130" s="20" t="s">
        <v>1669</v>
      </c>
      <c r="D130" s="20" t="s">
        <v>1730</v>
      </c>
      <c r="E130" s="26" t="s">
        <v>2024</v>
      </c>
      <c r="F130" s="27" t="s">
        <v>1683</v>
      </c>
      <c r="G130" s="446" t="s">
        <v>1684</v>
      </c>
      <c r="H130" s="27" t="s">
        <v>1719</v>
      </c>
      <c r="I130" s="27" t="s">
        <v>1675</v>
      </c>
      <c r="J130" s="27" t="s">
        <v>2025</v>
      </c>
    </row>
    <row r="131" s="13" customFormat="1" ht="35" customHeight="1" spans="1:10">
      <c r="A131" s="29"/>
      <c r="B131" s="29"/>
      <c r="C131" s="20" t="s">
        <v>1669</v>
      </c>
      <c r="D131" s="20" t="s">
        <v>1730</v>
      </c>
      <c r="E131" s="26" t="s">
        <v>2026</v>
      </c>
      <c r="F131" s="27" t="s">
        <v>1683</v>
      </c>
      <c r="G131" s="446" t="s">
        <v>1684</v>
      </c>
      <c r="H131" s="27" t="s">
        <v>1719</v>
      </c>
      <c r="I131" s="27" t="s">
        <v>1675</v>
      </c>
      <c r="J131" s="27" t="s">
        <v>2027</v>
      </c>
    </row>
    <row r="132" s="13" customFormat="1" ht="35" customHeight="1" spans="1:10">
      <c r="A132" s="29"/>
      <c r="B132" s="29"/>
      <c r="C132" s="20" t="s">
        <v>1746</v>
      </c>
      <c r="D132" s="20" t="s">
        <v>1747</v>
      </c>
      <c r="E132" s="26" t="s">
        <v>2028</v>
      </c>
      <c r="F132" s="28" t="s">
        <v>1683</v>
      </c>
      <c r="G132" s="447" t="s">
        <v>2028</v>
      </c>
      <c r="H132" s="28" t="s">
        <v>1752</v>
      </c>
      <c r="I132" s="28" t="s">
        <v>1753</v>
      </c>
      <c r="J132" s="28" t="s">
        <v>2029</v>
      </c>
    </row>
    <row r="133" s="13" customFormat="1" ht="35" customHeight="1" spans="1:10">
      <c r="A133" s="30"/>
      <c r="B133" s="30"/>
      <c r="C133" s="20" t="s">
        <v>1755</v>
      </c>
      <c r="D133" s="20" t="s">
        <v>1756</v>
      </c>
      <c r="E133" s="26" t="s">
        <v>2030</v>
      </c>
      <c r="F133" s="27" t="s">
        <v>1683</v>
      </c>
      <c r="G133" s="446" t="s">
        <v>1878</v>
      </c>
      <c r="H133" s="27" t="s">
        <v>1719</v>
      </c>
      <c r="I133" s="28" t="s">
        <v>1753</v>
      </c>
      <c r="J133" s="27" t="s">
        <v>2031</v>
      </c>
    </row>
    <row r="134" s="13" customFormat="1" ht="35" customHeight="1" spans="1:10">
      <c r="A134" s="20" t="s">
        <v>2032</v>
      </c>
      <c r="B134" s="21"/>
      <c r="C134" s="22"/>
      <c r="D134" s="22"/>
      <c r="E134" s="22"/>
      <c r="F134" s="23"/>
      <c r="G134" s="22"/>
      <c r="H134" s="23"/>
      <c r="I134" s="23"/>
      <c r="J134" s="24"/>
    </row>
    <row r="135" s="13" customFormat="1" ht="35" customHeight="1" spans="1:10">
      <c r="A135" s="32" t="s">
        <v>2033</v>
      </c>
      <c r="B135" s="35" t="s">
        <v>2034</v>
      </c>
      <c r="C135" s="20" t="s">
        <v>1669</v>
      </c>
      <c r="D135" s="26" t="s">
        <v>1670</v>
      </c>
      <c r="E135" s="26" t="s">
        <v>2035</v>
      </c>
      <c r="F135" s="27" t="s">
        <v>1683</v>
      </c>
      <c r="G135" s="446" t="s">
        <v>2036</v>
      </c>
      <c r="H135" s="27" t="s">
        <v>2037</v>
      </c>
      <c r="I135" s="27" t="s">
        <v>1675</v>
      </c>
      <c r="J135" s="27" t="s">
        <v>2038</v>
      </c>
    </row>
    <row r="136" s="13" customFormat="1" ht="35" customHeight="1" spans="1:10">
      <c r="A136" s="36"/>
      <c r="B136" s="37"/>
      <c r="C136" s="20" t="s">
        <v>1669</v>
      </c>
      <c r="D136" s="26" t="s">
        <v>1670</v>
      </c>
      <c r="E136" s="26" t="s">
        <v>2039</v>
      </c>
      <c r="F136" s="27" t="s">
        <v>1683</v>
      </c>
      <c r="G136" s="446" t="s">
        <v>2040</v>
      </c>
      <c r="H136" s="27" t="s">
        <v>2041</v>
      </c>
      <c r="I136" s="27" t="s">
        <v>1675</v>
      </c>
      <c r="J136" s="27" t="s">
        <v>2042</v>
      </c>
    </row>
    <row r="137" s="13" customFormat="1" ht="35" customHeight="1" spans="1:10">
      <c r="A137" s="36"/>
      <c r="B137" s="37"/>
      <c r="C137" s="20" t="s">
        <v>1669</v>
      </c>
      <c r="D137" s="26" t="s">
        <v>1670</v>
      </c>
      <c r="E137" s="26" t="s">
        <v>2043</v>
      </c>
      <c r="F137" s="27" t="s">
        <v>1678</v>
      </c>
      <c r="G137" s="446" t="s">
        <v>1791</v>
      </c>
      <c r="H137" s="27" t="s">
        <v>2044</v>
      </c>
      <c r="I137" s="27" t="s">
        <v>1675</v>
      </c>
      <c r="J137" s="27" t="s">
        <v>2045</v>
      </c>
    </row>
    <row r="138" s="13" customFormat="1" ht="38" customHeight="1" spans="1:10">
      <c r="A138" s="36"/>
      <c r="B138" s="37"/>
      <c r="C138" s="20" t="s">
        <v>1669</v>
      </c>
      <c r="D138" s="26" t="s">
        <v>1730</v>
      </c>
      <c r="E138" s="26" t="s">
        <v>2046</v>
      </c>
      <c r="F138" s="28" t="s">
        <v>1683</v>
      </c>
      <c r="G138" s="447" t="s">
        <v>2047</v>
      </c>
      <c r="H138" s="28" t="s">
        <v>1752</v>
      </c>
      <c r="I138" s="28" t="s">
        <v>1753</v>
      </c>
      <c r="J138" s="28" t="s">
        <v>2048</v>
      </c>
    </row>
    <row r="139" s="13" customFormat="1" ht="35" customHeight="1" spans="1:10">
      <c r="A139" s="36"/>
      <c r="B139" s="37"/>
      <c r="C139" s="26" t="s">
        <v>1746</v>
      </c>
      <c r="D139" s="26" t="s">
        <v>2049</v>
      </c>
      <c r="E139" s="26" t="s">
        <v>2050</v>
      </c>
      <c r="F139" s="28" t="s">
        <v>1683</v>
      </c>
      <c r="G139" s="447" t="s">
        <v>2051</v>
      </c>
      <c r="H139" s="28" t="s">
        <v>1752</v>
      </c>
      <c r="I139" s="28" t="s">
        <v>1753</v>
      </c>
      <c r="J139" s="28" t="s">
        <v>2052</v>
      </c>
    </row>
    <row r="140" s="13" customFormat="1" ht="35" customHeight="1" spans="1:10">
      <c r="A140" s="36"/>
      <c r="B140" s="37"/>
      <c r="C140" s="26" t="s">
        <v>1755</v>
      </c>
      <c r="D140" s="26" t="s">
        <v>1756</v>
      </c>
      <c r="E140" s="26" t="s">
        <v>2053</v>
      </c>
      <c r="F140" s="28" t="s">
        <v>1678</v>
      </c>
      <c r="G140" s="447" t="s">
        <v>1702</v>
      </c>
      <c r="H140" s="28" t="s">
        <v>1719</v>
      </c>
      <c r="I140" s="28" t="s">
        <v>1753</v>
      </c>
      <c r="J140" s="28" t="s">
        <v>2054</v>
      </c>
    </row>
    <row r="141" s="13" customFormat="1" ht="35" customHeight="1" spans="1:10">
      <c r="A141" s="25" t="s">
        <v>2055</v>
      </c>
      <c r="B141" s="25" t="s">
        <v>2056</v>
      </c>
      <c r="C141" s="20" t="s">
        <v>1669</v>
      </c>
      <c r="D141" s="20" t="s">
        <v>1670</v>
      </c>
      <c r="E141" s="26" t="s">
        <v>2057</v>
      </c>
      <c r="F141" s="28" t="s">
        <v>1678</v>
      </c>
      <c r="G141" s="447" t="s">
        <v>2058</v>
      </c>
      <c r="H141" s="28" t="s">
        <v>2059</v>
      </c>
      <c r="I141" s="28" t="s">
        <v>1675</v>
      </c>
      <c r="J141" s="28" t="s">
        <v>2060</v>
      </c>
    </row>
    <row r="142" s="13" customFormat="1" ht="35" customHeight="1" spans="1:10">
      <c r="A142" s="29"/>
      <c r="B142" s="29"/>
      <c r="C142" s="20" t="s">
        <v>1669</v>
      </c>
      <c r="D142" s="20" t="s">
        <v>1670</v>
      </c>
      <c r="E142" s="26" t="s">
        <v>2061</v>
      </c>
      <c r="F142" s="28" t="s">
        <v>1678</v>
      </c>
      <c r="G142" s="447" t="s">
        <v>2062</v>
      </c>
      <c r="H142" s="28" t="s">
        <v>1699</v>
      </c>
      <c r="I142" s="28" t="s">
        <v>1675</v>
      </c>
      <c r="J142" s="28" t="s">
        <v>2063</v>
      </c>
    </row>
    <row r="143" s="13" customFormat="1" ht="35" customHeight="1" spans="1:10">
      <c r="A143" s="29"/>
      <c r="B143" s="29"/>
      <c r="C143" s="20" t="s">
        <v>1669</v>
      </c>
      <c r="D143" s="20" t="s">
        <v>1670</v>
      </c>
      <c r="E143" s="26" t="s">
        <v>2064</v>
      </c>
      <c r="F143" s="28" t="s">
        <v>1678</v>
      </c>
      <c r="G143" s="447" t="s">
        <v>2065</v>
      </c>
      <c r="H143" s="28" t="s">
        <v>1699</v>
      </c>
      <c r="I143" s="28" t="s">
        <v>1675</v>
      </c>
      <c r="J143" s="28" t="s">
        <v>2066</v>
      </c>
    </row>
    <row r="144" s="13" customFormat="1" ht="45" customHeight="1" spans="1:10">
      <c r="A144" s="29"/>
      <c r="B144" s="29"/>
      <c r="C144" s="20" t="s">
        <v>1669</v>
      </c>
      <c r="D144" s="20" t="s">
        <v>1670</v>
      </c>
      <c r="E144" s="26" t="s">
        <v>2067</v>
      </c>
      <c r="F144" s="28" t="s">
        <v>1678</v>
      </c>
      <c r="G144" s="447" t="s">
        <v>2068</v>
      </c>
      <c r="H144" s="28" t="s">
        <v>1699</v>
      </c>
      <c r="I144" s="28" t="s">
        <v>1675</v>
      </c>
      <c r="J144" s="28" t="s">
        <v>2069</v>
      </c>
    </row>
    <row r="145" s="13" customFormat="1" ht="35" customHeight="1" spans="1:10">
      <c r="A145" s="29"/>
      <c r="B145" s="29"/>
      <c r="C145" s="20" t="s">
        <v>1669</v>
      </c>
      <c r="D145" s="20" t="s">
        <v>1670</v>
      </c>
      <c r="E145" s="26" t="s">
        <v>2070</v>
      </c>
      <c r="F145" s="28" t="s">
        <v>1678</v>
      </c>
      <c r="G145" s="447" t="s">
        <v>2068</v>
      </c>
      <c r="H145" s="28" t="s">
        <v>1699</v>
      </c>
      <c r="I145" s="28" t="s">
        <v>1675</v>
      </c>
      <c r="J145" s="28" t="s">
        <v>2071</v>
      </c>
    </row>
    <row r="146" s="13" customFormat="1" ht="35" customHeight="1" spans="1:10">
      <c r="A146" s="29"/>
      <c r="B146" s="29"/>
      <c r="C146" s="20" t="s">
        <v>1669</v>
      </c>
      <c r="D146" s="20" t="s">
        <v>1670</v>
      </c>
      <c r="E146" s="26" t="s">
        <v>2072</v>
      </c>
      <c r="F146" s="28" t="s">
        <v>1672</v>
      </c>
      <c r="G146" s="447" t="s">
        <v>2073</v>
      </c>
      <c r="H146" s="28" t="s">
        <v>2074</v>
      </c>
      <c r="I146" s="28" t="s">
        <v>1675</v>
      </c>
      <c r="J146" s="28" t="s">
        <v>2075</v>
      </c>
    </row>
    <row r="147" s="13" customFormat="1" ht="35" customHeight="1" spans="1:10">
      <c r="A147" s="29"/>
      <c r="B147" s="29"/>
      <c r="C147" s="20" t="s">
        <v>1669</v>
      </c>
      <c r="D147" s="20" t="s">
        <v>1670</v>
      </c>
      <c r="E147" s="26" t="s">
        <v>2076</v>
      </c>
      <c r="F147" s="28" t="s">
        <v>1678</v>
      </c>
      <c r="G147" s="447" t="s">
        <v>2077</v>
      </c>
      <c r="H147" s="28" t="s">
        <v>1699</v>
      </c>
      <c r="I147" s="28" t="s">
        <v>1675</v>
      </c>
      <c r="J147" s="28" t="s">
        <v>2078</v>
      </c>
    </row>
    <row r="148" s="13" customFormat="1" ht="35" customHeight="1" spans="1:10">
      <c r="A148" s="29"/>
      <c r="B148" s="29"/>
      <c r="C148" s="20" t="s">
        <v>1669</v>
      </c>
      <c r="D148" s="20" t="s">
        <v>1670</v>
      </c>
      <c r="E148" s="26" t="s">
        <v>2079</v>
      </c>
      <c r="F148" s="28" t="s">
        <v>1678</v>
      </c>
      <c r="G148" s="447" t="s">
        <v>2080</v>
      </c>
      <c r="H148" s="28" t="s">
        <v>1680</v>
      </c>
      <c r="I148" s="28" t="s">
        <v>1675</v>
      </c>
      <c r="J148" s="28" t="s">
        <v>2081</v>
      </c>
    </row>
    <row r="149" s="13" customFormat="1" ht="35" customHeight="1" spans="1:10">
      <c r="A149" s="29"/>
      <c r="B149" s="29"/>
      <c r="C149" s="20" t="s">
        <v>1669</v>
      </c>
      <c r="D149" s="20" t="s">
        <v>1670</v>
      </c>
      <c r="E149" s="26" t="s">
        <v>2082</v>
      </c>
      <c r="F149" s="28" t="s">
        <v>1678</v>
      </c>
      <c r="G149" s="447" t="s">
        <v>1973</v>
      </c>
      <c r="H149" s="28" t="s">
        <v>1699</v>
      </c>
      <c r="I149" s="28" t="s">
        <v>1675</v>
      </c>
      <c r="J149" s="28" t="s">
        <v>2083</v>
      </c>
    </row>
    <row r="150" s="13" customFormat="1" ht="55" customHeight="1" spans="1:10">
      <c r="A150" s="29"/>
      <c r="B150" s="29"/>
      <c r="C150" s="20" t="s">
        <v>1669</v>
      </c>
      <c r="D150" s="20" t="s">
        <v>1670</v>
      </c>
      <c r="E150" s="26" t="s">
        <v>2084</v>
      </c>
      <c r="F150" s="28" t="s">
        <v>1678</v>
      </c>
      <c r="G150" s="447" t="s">
        <v>2085</v>
      </c>
      <c r="H150" s="28" t="s">
        <v>2086</v>
      </c>
      <c r="I150" s="28" t="s">
        <v>1675</v>
      </c>
      <c r="J150" s="28" t="s">
        <v>2087</v>
      </c>
    </row>
    <row r="151" s="13" customFormat="1" ht="64" customHeight="1" spans="1:10">
      <c r="A151" s="29"/>
      <c r="B151" s="29"/>
      <c r="C151" s="20" t="s">
        <v>1669</v>
      </c>
      <c r="D151" s="20" t="s">
        <v>1670</v>
      </c>
      <c r="E151" s="26" t="s">
        <v>2088</v>
      </c>
      <c r="F151" s="28" t="s">
        <v>1678</v>
      </c>
      <c r="G151" s="447" t="s">
        <v>2065</v>
      </c>
      <c r="H151" s="28" t="s">
        <v>2089</v>
      </c>
      <c r="I151" s="28" t="s">
        <v>1675</v>
      </c>
      <c r="J151" s="28" t="s">
        <v>2090</v>
      </c>
    </row>
    <row r="152" s="13" customFormat="1" ht="60" customHeight="1" spans="1:10">
      <c r="A152" s="29"/>
      <c r="B152" s="29"/>
      <c r="C152" s="20" t="s">
        <v>1669</v>
      </c>
      <c r="D152" s="20" t="s">
        <v>1670</v>
      </c>
      <c r="E152" s="26" t="s">
        <v>2091</v>
      </c>
      <c r="F152" s="28" t="s">
        <v>1678</v>
      </c>
      <c r="G152" s="447" t="s">
        <v>2085</v>
      </c>
      <c r="H152" s="28" t="s">
        <v>2089</v>
      </c>
      <c r="I152" s="28" t="s">
        <v>1675</v>
      </c>
      <c r="J152" s="28" t="s">
        <v>2092</v>
      </c>
    </row>
    <row r="153" s="13" customFormat="1" ht="35" customHeight="1" spans="1:10">
      <c r="A153" s="29"/>
      <c r="B153" s="29"/>
      <c r="C153" s="20" t="s">
        <v>1669</v>
      </c>
      <c r="D153" s="20" t="s">
        <v>1670</v>
      </c>
      <c r="E153" s="26" t="s">
        <v>2093</v>
      </c>
      <c r="F153" s="28" t="s">
        <v>1678</v>
      </c>
      <c r="G153" s="447" t="s">
        <v>1976</v>
      </c>
      <c r="H153" s="28" t="s">
        <v>1699</v>
      </c>
      <c r="I153" s="28" t="s">
        <v>1675</v>
      </c>
      <c r="J153" s="28" t="s">
        <v>2094</v>
      </c>
    </row>
    <row r="154" s="13" customFormat="1" ht="35" customHeight="1" spans="1:10">
      <c r="A154" s="29"/>
      <c r="B154" s="29"/>
      <c r="C154" s="20" t="s">
        <v>1669</v>
      </c>
      <c r="D154" s="20" t="s">
        <v>1670</v>
      </c>
      <c r="E154" s="26" t="s">
        <v>2095</v>
      </c>
      <c r="F154" s="28" t="s">
        <v>1678</v>
      </c>
      <c r="G154" s="447" t="s">
        <v>2096</v>
      </c>
      <c r="H154" s="28" t="s">
        <v>2089</v>
      </c>
      <c r="I154" s="28" t="s">
        <v>1675</v>
      </c>
      <c r="J154" s="28" t="s">
        <v>2097</v>
      </c>
    </row>
    <row r="155" s="13" customFormat="1" ht="80" customHeight="1" spans="1:10">
      <c r="A155" s="29"/>
      <c r="B155" s="29"/>
      <c r="C155" s="20" t="s">
        <v>1669</v>
      </c>
      <c r="D155" s="20" t="s">
        <v>1670</v>
      </c>
      <c r="E155" s="26" t="s">
        <v>2098</v>
      </c>
      <c r="F155" s="28" t="s">
        <v>1678</v>
      </c>
      <c r="G155" s="447" t="s">
        <v>2099</v>
      </c>
      <c r="H155" s="28" t="s">
        <v>2100</v>
      </c>
      <c r="I155" s="28" t="s">
        <v>1675</v>
      </c>
      <c r="J155" s="28" t="s">
        <v>2101</v>
      </c>
    </row>
    <row r="156" s="13" customFormat="1" ht="82" customHeight="1" spans="1:10">
      <c r="A156" s="29"/>
      <c r="B156" s="29"/>
      <c r="C156" s="20" t="s">
        <v>1669</v>
      </c>
      <c r="D156" s="20" t="s">
        <v>1670</v>
      </c>
      <c r="E156" s="26" t="s">
        <v>2102</v>
      </c>
      <c r="F156" s="28" t="s">
        <v>1678</v>
      </c>
      <c r="G156" s="447" t="s">
        <v>2068</v>
      </c>
      <c r="H156" s="28" t="s">
        <v>2089</v>
      </c>
      <c r="I156" s="28" t="s">
        <v>1675</v>
      </c>
      <c r="J156" s="28" t="s">
        <v>2103</v>
      </c>
    </row>
    <row r="157" s="13" customFormat="1" ht="35" customHeight="1" spans="1:10">
      <c r="A157" s="29"/>
      <c r="B157" s="29"/>
      <c r="C157" s="20" t="s">
        <v>1669</v>
      </c>
      <c r="D157" s="20" t="s">
        <v>1670</v>
      </c>
      <c r="E157" s="26" t="s">
        <v>2104</v>
      </c>
      <c r="F157" s="27" t="s">
        <v>1678</v>
      </c>
      <c r="G157" s="446" t="s">
        <v>1791</v>
      </c>
      <c r="H157" s="27" t="s">
        <v>1680</v>
      </c>
      <c r="I157" s="27" t="s">
        <v>1675</v>
      </c>
      <c r="J157" s="27" t="s">
        <v>2105</v>
      </c>
    </row>
    <row r="158" s="13" customFormat="1" ht="76" customHeight="1" spans="1:10">
      <c r="A158" s="29"/>
      <c r="B158" s="29"/>
      <c r="C158" s="20" t="s">
        <v>1746</v>
      </c>
      <c r="D158" s="20" t="s">
        <v>1747</v>
      </c>
      <c r="E158" s="26" t="s">
        <v>2106</v>
      </c>
      <c r="F158" s="28" t="s">
        <v>1683</v>
      </c>
      <c r="G158" s="447" t="s">
        <v>2107</v>
      </c>
      <c r="H158" s="28" t="s">
        <v>1752</v>
      </c>
      <c r="I158" s="28" t="s">
        <v>1753</v>
      </c>
      <c r="J158" s="28" t="s">
        <v>2106</v>
      </c>
    </row>
    <row r="159" s="13" customFormat="1" ht="80" customHeight="1" spans="1:10">
      <c r="A159" s="29"/>
      <c r="B159" s="29"/>
      <c r="C159" s="20" t="s">
        <v>1746</v>
      </c>
      <c r="D159" s="20" t="s">
        <v>1747</v>
      </c>
      <c r="E159" s="26" t="s">
        <v>2108</v>
      </c>
      <c r="F159" s="28" t="s">
        <v>1678</v>
      </c>
      <c r="G159" s="447" t="s">
        <v>1952</v>
      </c>
      <c r="H159" s="28" t="s">
        <v>1719</v>
      </c>
      <c r="I159" s="28" t="s">
        <v>1675</v>
      </c>
      <c r="J159" s="28" t="s">
        <v>2109</v>
      </c>
    </row>
    <row r="160" s="13" customFormat="1" ht="64" customHeight="1" spans="1:10">
      <c r="A160" s="30"/>
      <c r="B160" s="30"/>
      <c r="C160" s="20" t="s">
        <v>1755</v>
      </c>
      <c r="D160" s="20" t="s">
        <v>1756</v>
      </c>
      <c r="E160" s="20" t="s">
        <v>1963</v>
      </c>
      <c r="F160" s="20" t="s">
        <v>1683</v>
      </c>
      <c r="G160" s="20" t="s">
        <v>1694</v>
      </c>
      <c r="H160" s="20" t="s">
        <v>1719</v>
      </c>
      <c r="I160" s="28" t="s">
        <v>1753</v>
      </c>
      <c r="J160" s="31" t="s">
        <v>2110</v>
      </c>
    </row>
    <row r="161" s="13" customFormat="1" ht="45" customHeight="1" spans="1:10">
      <c r="A161" s="20" t="s">
        <v>2111</v>
      </c>
      <c r="B161" s="21"/>
      <c r="C161" s="22"/>
      <c r="D161" s="22"/>
      <c r="E161" s="22"/>
      <c r="F161" s="23"/>
      <c r="G161" s="22"/>
      <c r="H161" s="23"/>
      <c r="I161" s="23"/>
      <c r="J161" s="24"/>
    </row>
    <row r="162" s="13" customFormat="1" ht="35" customHeight="1" spans="1:10">
      <c r="A162" s="32" t="s">
        <v>2112</v>
      </c>
      <c r="B162" s="35" t="s">
        <v>2113</v>
      </c>
      <c r="C162" s="20" t="s">
        <v>1669</v>
      </c>
      <c r="D162" s="20" t="s">
        <v>1670</v>
      </c>
      <c r="E162" s="26" t="s">
        <v>2114</v>
      </c>
      <c r="F162" s="27" t="s">
        <v>1678</v>
      </c>
      <c r="G162" s="446" t="s">
        <v>2115</v>
      </c>
      <c r="H162" s="27" t="s">
        <v>1680</v>
      </c>
      <c r="I162" s="27" t="s">
        <v>1675</v>
      </c>
      <c r="J162" s="27" t="s">
        <v>2116</v>
      </c>
    </row>
    <row r="163" s="13" customFormat="1" ht="35" customHeight="1" spans="1:10">
      <c r="A163" s="36"/>
      <c r="B163" s="37"/>
      <c r="C163" s="20" t="s">
        <v>1669</v>
      </c>
      <c r="D163" s="20" t="s">
        <v>1670</v>
      </c>
      <c r="E163" s="26" t="s">
        <v>2117</v>
      </c>
      <c r="F163" s="27" t="s">
        <v>1678</v>
      </c>
      <c r="G163" s="446" t="s">
        <v>1976</v>
      </c>
      <c r="H163" s="27" t="s">
        <v>2089</v>
      </c>
      <c r="I163" s="27" t="s">
        <v>1675</v>
      </c>
      <c r="J163" s="27" t="s">
        <v>2118</v>
      </c>
    </row>
    <row r="164" s="13" customFormat="1" ht="35" customHeight="1" spans="1:10">
      <c r="A164" s="36"/>
      <c r="B164" s="37"/>
      <c r="C164" s="20" t="s">
        <v>1669</v>
      </c>
      <c r="D164" s="20" t="s">
        <v>1670</v>
      </c>
      <c r="E164" s="26" t="s">
        <v>2119</v>
      </c>
      <c r="F164" s="27" t="s">
        <v>1683</v>
      </c>
      <c r="G164" s="446" t="s">
        <v>1679</v>
      </c>
      <c r="H164" s="27" t="s">
        <v>1685</v>
      </c>
      <c r="I164" s="27" t="s">
        <v>1675</v>
      </c>
      <c r="J164" s="27" t="s">
        <v>2120</v>
      </c>
    </row>
    <row r="165" s="13" customFormat="1" ht="35" customHeight="1" spans="1:10">
      <c r="A165" s="36"/>
      <c r="B165" s="37"/>
      <c r="C165" s="20" t="s">
        <v>1669</v>
      </c>
      <c r="D165" s="20" t="s">
        <v>1730</v>
      </c>
      <c r="E165" s="26" t="s">
        <v>2121</v>
      </c>
      <c r="F165" s="27" t="s">
        <v>1678</v>
      </c>
      <c r="G165" s="446" t="s">
        <v>1702</v>
      </c>
      <c r="H165" s="27" t="s">
        <v>1719</v>
      </c>
      <c r="I165" s="27" t="s">
        <v>1675</v>
      </c>
      <c r="J165" s="28" t="s">
        <v>2122</v>
      </c>
    </row>
    <row r="166" s="13" customFormat="1" ht="35" customHeight="1" spans="1:10">
      <c r="A166" s="36"/>
      <c r="B166" s="37"/>
      <c r="C166" s="20" t="s">
        <v>1669</v>
      </c>
      <c r="D166" s="20" t="s">
        <v>1730</v>
      </c>
      <c r="E166" s="26" t="s">
        <v>2123</v>
      </c>
      <c r="F166" s="27" t="s">
        <v>1678</v>
      </c>
      <c r="G166" s="446" t="s">
        <v>1738</v>
      </c>
      <c r="H166" s="27" t="s">
        <v>1719</v>
      </c>
      <c r="I166" s="27" t="s">
        <v>1675</v>
      </c>
      <c r="J166" s="27" t="s">
        <v>2124</v>
      </c>
    </row>
    <row r="167" s="13" customFormat="1" ht="73" customHeight="1" spans="1:10">
      <c r="A167" s="36"/>
      <c r="B167" s="37"/>
      <c r="C167" s="20" t="s">
        <v>1746</v>
      </c>
      <c r="D167" s="20" t="s">
        <v>1747</v>
      </c>
      <c r="E167" s="26" t="s">
        <v>2125</v>
      </c>
      <c r="F167" s="28" t="s">
        <v>1683</v>
      </c>
      <c r="G167" s="447" t="s">
        <v>2126</v>
      </c>
      <c r="H167" s="28" t="s">
        <v>1752</v>
      </c>
      <c r="I167" s="28" t="s">
        <v>1753</v>
      </c>
      <c r="J167" s="28" t="s">
        <v>2127</v>
      </c>
    </row>
    <row r="168" s="13" customFormat="1" ht="74" customHeight="1" spans="1:10">
      <c r="A168" s="36"/>
      <c r="B168" s="37"/>
      <c r="C168" s="20" t="s">
        <v>1755</v>
      </c>
      <c r="D168" s="20" t="s">
        <v>1756</v>
      </c>
      <c r="E168" s="26" t="s">
        <v>2128</v>
      </c>
      <c r="F168" s="27" t="s">
        <v>1678</v>
      </c>
      <c r="G168" s="446" t="s">
        <v>1702</v>
      </c>
      <c r="H168" s="27" t="s">
        <v>1719</v>
      </c>
      <c r="I168" s="28" t="s">
        <v>1753</v>
      </c>
      <c r="J168" s="27" t="s">
        <v>2129</v>
      </c>
    </row>
    <row r="169" s="13" customFormat="1" ht="35" customHeight="1" spans="1:10">
      <c r="A169" s="25" t="s">
        <v>2130</v>
      </c>
      <c r="B169" s="25" t="s">
        <v>2131</v>
      </c>
      <c r="C169" s="20" t="s">
        <v>1669</v>
      </c>
      <c r="D169" s="20" t="s">
        <v>1670</v>
      </c>
      <c r="E169" s="26" t="s">
        <v>2132</v>
      </c>
      <c r="F169" s="28" t="s">
        <v>1678</v>
      </c>
      <c r="G169" s="447" t="s">
        <v>1995</v>
      </c>
      <c r="H169" s="28" t="s">
        <v>1783</v>
      </c>
      <c r="I169" s="28" t="s">
        <v>1675</v>
      </c>
      <c r="J169" s="28" t="s">
        <v>2133</v>
      </c>
    </row>
    <row r="170" s="13" customFormat="1" ht="35" customHeight="1" spans="1:10">
      <c r="A170" s="29"/>
      <c r="B170" s="29"/>
      <c r="C170" s="20" t="s">
        <v>1669</v>
      </c>
      <c r="D170" s="20" t="s">
        <v>1670</v>
      </c>
      <c r="E170" s="26" t="s">
        <v>2134</v>
      </c>
      <c r="F170" s="28" t="s">
        <v>1683</v>
      </c>
      <c r="G170" s="447" t="s">
        <v>1684</v>
      </c>
      <c r="H170" s="28" t="s">
        <v>1719</v>
      </c>
      <c r="I170" s="28" t="s">
        <v>1675</v>
      </c>
      <c r="J170" s="28" t="s">
        <v>2135</v>
      </c>
    </row>
    <row r="171" s="13" customFormat="1" ht="35" customHeight="1" spans="1:10">
      <c r="A171" s="29"/>
      <c r="B171" s="29"/>
      <c r="C171" s="20" t="s">
        <v>1669</v>
      </c>
      <c r="D171" s="20" t="s">
        <v>1670</v>
      </c>
      <c r="E171" s="26" t="s">
        <v>2136</v>
      </c>
      <c r="F171" s="28" t="s">
        <v>1683</v>
      </c>
      <c r="G171" s="447" t="s">
        <v>1684</v>
      </c>
      <c r="H171" s="28" t="s">
        <v>1719</v>
      </c>
      <c r="I171" s="28" t="s">
        <v>1675</v>
      </c>
      <c r="J171" s="28" t="s">
        <v>2137</v>
      </c>
    </row>
    <row r="172" s="13" customFormat="1" ht="35" customHeight="1" spans="1:10">
      <c r="A172" s="29"/>
      <c r="B172" s="29"/>
      <c r="C172" s="20" t="s">
        <v>1669</v>
      </c>
      <c r="D172" s="20" t="s">
        <v>1848</v>
      </c>
      <c r="E172" s="26" t="s">
        <v>1849</v>
      </c>
      <c r="F172" s="27" t="s">
        <v>1683</v>
      </c>
      <c r="G172" s="446" t="s">
        <v>2138</v>
      </c>
      <c r="H172" s="27" t="s">
        <v>1919</v>
      </c>
      <c r="I172" s="27" t="s">
        <v>1675</v>
      </c>
      <c r="J172" s="27" t="s">
        <v>2139</v>
      </c>
    </row>
    <row r="173" s="13" customFormat="1" ht="35" customHeight="1" spans="1:10">
      <c r="A173" s="29"/>
      <c r="B173" s="29"/>
      <c r="C173" s="20" t="s">
        <v>1746</v>
      </c>
      <c r="D173" s="20" t="s">
        <v>1747</v>
      </c>
      <c r="E173" s="26" t="s">
        <v>2140</v>
      </c>
      <c r="F173" s="27" t="s">
        <v>1683</v>
      </c>
      <c r="G173" s="446" t="s">
        <v>2141</v>
      </c>
      <c r="H173" s="27" t="s">
        <v>1752</v>
      </c>
      <c r="I173" s="27" t="s">
        <v>1753</v>
      </c>
      <c r="J173" s="27" t="s">
        <v>2142</v>
      </c>
    </row>
    <row r="174" s="13" customFormat="1" ht="35" customHeight="1" spans="1:10">
      <c r="A174" s="30"/>
      <c r="B174" s="30"/>
      <c r="C174" s="20" t="s">
        <v>1755</v>
      </c>
      <c r="D174" s="20" t="s">
        <v>1756</v>
      </c>
      <c r="E174" s="26" t="s">
        <v>2143</v>
      </c>
      <c r="F174" s="27" t="s">
        <v>1678</v>
      </c>
      <c r="G174" s="446" t="s">
        <v>1702</v>
      </c>
      <c r="H174" s="27" t="s">
        <v>1719</v>
      </c>
      <c r="I174" s="28" t="s">
        <v>1753</v>
      </c>
      <c r="J174" s="27" t="s">
        <v>2144</v>
      </c>
    </row>
    <row r="175" s="13" customFormat="1" ht="35" customHeight="1" spans="1:10">
      <c r="A175" s="30" t="s">
        <v>2145</v>
      </c>
      <c r="B175" s="30"/>
      <c r="C175" s="20"/>
      <c r="D175" s="20"/>
      <c r="E175" s="20"/>
      <c r="F175" s="20"/>
      <c r="G175" s="20"/>
      <c r="H175" s="20"/>
      <c r="I175" s="20"/>
      <c r="J175" s="31"/>
    </row>
    <row r="176" s="13" customFormat="1" ht="35" customHeight="1" spans="1:10">
      <c r="A176" s="25" t="s">
        <v>2146</v>
      </c>
      <c r="B176" s="25" t="s">
        <v>2147</v>
      </c>
      <c r="C176" s="20" t="s">
        <v>1669</v>
      </c>
      <c r="D176" s="20" t="s">
        <v>1670</v>
      </c>
      <c r="E176" s="26" t="s">
        <v>2148</v>
      </c>
      <c r="F176" s="27" t="s">
        <v>1683</v>
      </c>
      <c r="G176" s="446" t="s">
        <v>1684</v>
      </c>
      <c r="H176" s="27" t="s">
        <v>1719</v>
      </c>
      <c r="I176" s="28" t="s">
        <v>1753</v>
      </c>
      <c r="J176" s="27" t="s">
        <v>2149</v>
      </c>
    </row>
    <row r="177" s="13" customFormat="1" ht="50" customHeight="1" spans="1:10">
      <c r="A177" s="29"/>
      <c r="B177" s="29"/>
      <c r="C177" s="20" t="s">
        <v>1669</v>
      </c>
      <c r="D177" s="20" t="s">
        <v>1670</v>
      </c>
      <c r="E177" s="26" t="s">
        <v>2150</v>
      </c>
      <c r="F177" s="27" t="s">
        <v>1683</v>
      </c>
      <c r="G177" s="446" t="s">
        <v>2151</v>
      </c>
      <c r="H177" s="27" t="s">
        <v>1699</v>
      </c>
      <c r="I177" s="27" t="s">
        <v>1675</v>
      </c>
      <c r="J177" s="27" t="s">
        <v>2149</v>
      </c>
    </row>
    <row r="178" s="13" customFormat="1" ht="54" customHeight="1" spans="1:10">
      <c r="A178" s="29"/>
      <c r="B178" s="29"/>
      <c r="C178" s="20" t="s">
        <v>1669</v>
      </c>
      <c r="D178" s="20" t="s">
        <v>1730</v>
      </c>
      <c r="E178" s="26" t="s">
        <v>2152</v>
      </c>
      <c r="F178" s="28" t="s">
        <v>1683</v>
      </c>
      <c r="G178" s="447" t="s">
        <v>1684</v>
      </c>
      <c r="H178" s="28" t="s">
        <v>1719</v>
      </c>
      <c r="I178" s="28" t="s">
        <v>1675</v>
      </c>
      <c r="J178" s="28" t="s">
        <v>2153</v>
      </c>
    </row>
    <row r="179" s="13" customFormat="1" ht="35" customHeight="1" spans="1:10">
      <c r="A179" s="29"/>
      <c r="B179" s="29"/>
      <c r="C179" s="20" t="s">
        <v>1669</v>
      </c>
      <c r="D179" s="20" t="s">
        <v>1740</v>
      </c>
      <c r="E179" s="26" t="s">
        <v>2154</v>
      </c>
      <c r="F179" s="28" t="s">
        <v>1683</v>
      </c>
      <c r="G179" s="447" t="s">
        <v>2155</v>
      </c>
      <c r="H179" s="28" t="s">
        <v>1719</v>
      </c>
      <c r="I179" s="28" t="s">
        <v>1675</v>
      </c>
      <c r="J179" s="28" t="s">
        <v>2156</v>
      </c>
    </row>
    <row r="180" s="13" customFormat="1" ht="35" customHeight="1" spans="1:10">
      <c r="A180" s="29"/>
      <c r="B180" s="29"/>
      <c r="C180" s="20" t="s">
        <v>1746</v>
      </c>
      <c r="D180" s="20" t="s">
        <v>1747</v>
      </c>
      <c r="E180" s="26" t="s">
        <v>2157</v>
      </c>
      <c r="F180" s="27" t="s">
        <v>1683</v>
      </c>
      <c r="G180" s="446" t="s">
        <v>2158</v>
      </c>
      <c r="H180" s="27" t="s">
        <v>2159</v>
      </c>
      <c r="I180" s="27" t="s">
        <v>1753</v>
      </c>
      <c r="J180" s="27" t="s">
        <v>2160</v>
      </c>
    </row>
    <row r="181" s="13" customFormat="1" ht="35" customHeight="1" spans="1:10">
      <c r="A181" s="30"/>
      <c r="B181" s="30"/>
      <c r="C181" s="20" t="s">
        <v>1755</v>
      </c>
      <c r="D181" s="20" t="s">
        <v>1756</v>
      </c>
      <c r="E181" s="20" t="s">
        <v>2161</v>
      </c>
      <c r="F181" s="20" t="s">
        <v>1683</v>
      </c>
      <c r="G181" s="20" t="s">
        <v>1702</v>
      </c>
      <c r="H181" s="20" t="s">
        <v>1719</v>
      </c>
      <c r="I181" s="28" t="s">
        <v>1753</v>
      </c>
      <c r="J181" s="31" t="s">
        <v>2162</v>
      </c>
    </row>
    <row r="182" s="13" customFormat="1" ht="35" customHeight="1" spans="1:10">
      <c r="A182" s="20" t="s">
        <v>2163</v>
      </c>
      <c r="B182" s="21"/>
      <c r="C182" s="22"/>
      <c r="D182" s="22"/>
      <c r="E182" s="22"/>
      <c r="F182" s="23"/>
      <c r="G182" s="22"/>
      <c r="H182" s="23"/>
      <c r="I182" s="23"/>
      <c r="J182" s="24"/>
    </row>
    <row r="183" s="13" customFormat="1" ht="35" customHeight="1" spans="1:10">
      <c r="A183" s="25" t="s">
        <v>2164</v>
      </c>
      <c r="B183" s="25" t="s">
        <v>2165</v>
      </c>
      <c r="C183" s="20" t="s">
        <v>1669</v>
      </c>
      <c r="D183" s="20" t="s">
        <v>1670</v>
      </c>
      <c r="E183" s="26" t="s">
        <v>2166</v>
      </c>
      <c r="F183" s="27" t="s">
        <v>1683</v>
      </c>
      <c r="G183" s="446" t="s">
        <v>2167</v>
      </c>
      <c r="H183" s="27" t="s">
        <v>1699</v>
      </c>
      <c r="I183" s="27" t="s">
        <v>1675</v>
      </c>
      <c r="J183" s="27" t="s">
        <v>2168</v>
      </c>
    </row>
    <row r="184" s="13" customFormat="1" ht="57" customHeight="1" spans="1:10">
      <c r="A184" s="29"/>
      <c r="B184" s="29"/>
      <c r="C184" s="20" t="s">
        <v>1669</v>
      </c>
      <c r="D184" s="20" t="s">
        <v>1730</v>
      </c>
      <c r="E184" s="26" t="s">
        <v>2169</v>
      </c>
      <c r="F184" s="28" t="s">
        <v>1678</v>
      </c>
      <c r="G184" s="447" t="s">
        <v>1684</v>
      </c>
      <c r="H184" s="28" t="s">
        <v>1719</v>
      </c>
      <c r="I184" s="28" t="s">
        <v>1675</v>
      </c>
      <c r="J184" s="28" t="s">
        <v>2170</v>
      </c>
    </row>
    <row r="185" s="13" customFormat="1" ht="68" customHeight="1" spans="1:10">
      <c r="A185" s="29"/>
      <c r="B185" s="29"/>
      <c r="C185" s="20" t="s">
        <v>1669</v>
      </c>
      <c r="D185" s="20" t="s">
        <v>1730</v>
      </c>
      <c r="E185" s="26" t="s">
        <v>2171</v>
      </c>
      <c r="F185" s="28" t="s">
        <v>1683</v>
      </c>
      <c r="G185" s="447" t="s">
        <v>1684</v>
      </c>
      <c r="H185" s="28" t="s">
        <v>1719</v>
      </c>
      <c r="I185" s="28" t="s">
        <v>1675</v>
      </c>
      <c r="J185" s="28" t="s">
        <v>2172</v>
      </c>
    </row>
    <row r="186" s="13" customFormat="1" ht="62" customHeight="1" spans="1:10">
      <c r="A186" s="29"/>
      <c r="B186" s="29"/>
      <c r="C186" s="20" t="s">
        <v>1746</v>
      </c>
      <c r="D186" s="20" t="s">
        <v>1747</v>
      </c>
      <c r="E186" s="20" t="s">
        <v>2173</v>
      </c>
      <c r="F186" s="20" t="s">
        <v>1678</v>
      </c>
      <c r="G186" s="20" t="s">
        <v>2174</v>
      </c>
      <c r="H186" s="27" t="s">
        <v>1752</v>
      </c>
      <c r="I186" s="28" t="s">
        <v>1753</v>
      </c>
      <c r="J186" s="31" t="s">
        <v>2175</v>
      </c>
    </row>
    <row r="187" s="13" customFormat="1" ht="35" customHeight="1" spans="1:10">
      <c r="A187" s="30"/>
      <c r="B187" s="30"/>
      <c r="C187" s="20" t="s">
        <v>1755</v>
      </c>
      <c r="D187" s="20" t="s">
        <v>1756</v>
      </c>
      <c r="E187" s="20" t="s">
        <v>2176</v>
      </c>
      <c r="F187" s="20" t="s">
        <v>1683</v>
      </c>
      <c r="G187" s="20" t="s">
        <v>1684</v>
      </c>
      <c r="H187" s="20" t="s">
        <v>1719</v>
      </c>
      <c r="I187" s="20" t="s">
        <v>1753</v>
      </c>
      <c r="J187" s="31" t="s">
        <v>2177</v>
      </c>
    </row>
    <row r="188" s="13" customFormat="1" ht="35" customHeight="1" spans="1:10">
      <c r="A188" s="20" t="s">
        <v>2178</v>
      </c>
      <c r="B188" s="21"/>
      <c r="C188" s="21"/>
      <c r="D188" s="21"/>
      <c r="E188" s="21"/>
      <c r="F188" s="38"/>
      <c r="G188" s="21"/>
      <c r="H188" s="38"/>
      <c r="I188" s="38"/>
      <c r="J188" s="39"/>
    </row>
    <row r="189" s="13" customFormat="1" ht="35" customHeight="1" spans="1:10">
      <c r="A189" s="25" t="s">
        <v>2179</v>
      </c>
      <c r="B189" s="25" t="s">
        <v>2180</v>
      </c>
      <c r="C189" s="20" t="s">
        <v>1669</v>
      </c>
      <c r="D189" s="20" t="s">
        <v>1670</v>
      </c>
      <c r="E189" s="26" t="s">
        <v>2181</v>
      </c>
      <c r="F189" s="27" t="s">
        <v>1683</v>
      </c>
      <c r="G189" s="446" t="s">
        <v>2182</v>
      </c>
      <c r="H189" s="27" t="s">
        <v>2183</v>
      </c>
      <c r="I189" s="27" t="s">
        <v>1675</v>
      </c>
      <c r="J189" s="27" t="s">
        <v>2184</v>
      </c>
    </row>
    <row r="190" s="13" customFormat="1" ht="35" customHeight="1" spans="1:10">
      <c r="A190" s="29"/>
      <c r="B190" s="29"/>
      <c r="C190" s="20" t="s">
        <v>1669</v>
      </c>
      <c r="D190" s="20" t="s">
        <v>1670</v>
      </c>
      <c r="E190" s="26" t="s">
        <v>2185</v>
      </c>
      <c r="F190" s="27" t="s">
        <v>1683</v>
      </c>
      <c r="G190" s="446" t="s">
        <v>2186</v>
      </c>
      <c r="H190" s="27" t="s">
        <v>2183</v>
      </c>
      <c r="I190" s="27" t="s">
        <v>1675</v>
      </c>
      <c r="J190" s="27" t="s">
        <v>2187</v>
      </c>
    </row>
    <row r="191" s="13" customFormat="1" ht="54" customHeight="1" spans="1:10">
      <c r="A191" s="29"/>
      <c r="B191" s="29"/>
      <c r="C191" s="20" t="s">
        <v>1669</v>
      </c>
      <c r="D191" s="20" t="s">
        <v>1670</v>
      </c>
      <c r="E191" s="26" t="s">
        <v>2188</v>
      </c>
      <c r="F191" s="27" t="s">
        <v>1683</v>
      </c>
      <c r="G191" s="446" t="s">
        <v>2189</v>
      </c>
      <c r="H191" s="27" t="s">
        <v>2183</v>
      </c>
      <c r="I191" s="27" t="s">
        <v>1675</v>
      </c>
      <c r="J191" s="27" t="s">
        <v>2190</v>
      </c>
    </row>
    <row r="192" s="13" customFormat="1" ht="35" customHeight="1" spans="1:10">
      <c r="A192" s="29"/>
      <c r="B192" s="29"/>
      <c r="C192" s="20" t="s">
        <v>1669</v>
      </c>
      <c r="D192" s="20" t="s">
        <v>1730</v>
      </c>
      <c r="E192" s="26" t="s">
        <v>2191</v>
      </c>
      <c r="F192" s="27" t="s">
        <v>1683</v>
      </c>
      <c r="G192" s="446" t="s">
        <v>2192</v>
      </c>
      <c r="H192" s="27" t="s">
        <v>1752</v>
      </c>
      <c r="I192" s="27" t="s">
        <v>1753</v>
      </c>
      <c r="J192" s="27" t="s">
        <v>2193</v>
      </c>
    </row>
    <row r="193" s="13" customFormat="1" ht="35" customHeight="1" spans="1:10">
      <c r="A193" s="29"/>
      <c r="B193" s="29"/>
      <c r="C193" s="20" t="s">
        <v>1669</v>
      </c>
      <c r="D193" s="20" t="s">
        <v>1730</v>
      </c>
      <c r="E193" s="26" t="s">
        <v>2194</v>
      </c>
      <c r="F193" s="27" t="s">
        <v>1683</v>
      </c>
      <c r="G193" s="446" t="s">
        <v>2192</v>
      </c>
      <c r="H193" s="27" t="s">
        <v>1752</v>
      </c>
      <c r="I193" s="27" t="s">
        <v>1753</v>
      </c>
      <c r="J193" s="27" t="s">
        <v>2195</v>
      </c>
    </row>
    <row r="194" s="13" customFormat="1" ht="58" customHeight="1" spans="1:10">
      <c r="A194" s="29"/>
      <c r="B194" s="29"/>
      <c r="C194" s="20" t="s">
        <v>1669</v>
      </c>
      <c r="D194" s="20" t="s">
        <v>1730</v>
      </c>
      <c r="E194" s="26" t="s">
        <v>2196</v>
      </c>
      <c r="F194" s="27" t="s">
        <v>1683</v>
      </c>
      <c r="G194" s="446" t="s">
        <v>2192</v>
      </c>
      <c r="H194" s="27" t="s">
        <v>1752</v>
      </c>
      <c r="I194" s="27" t="s">
        <v>1753</v>
      </c>
      <c r="J194" s="27" t="s">
        <v>2197</v>
      </c>
    </row>
    <row r="195" s="13" customFormat="1" ht="35" customHeight="1" spans="1:10">
      <c r="A195" s="29"/>
      <c r="B195" s="29"/>
      <c r="C195" s="20" t="s">
        <v>1746</v>
      </c>
      <c r="D195" s="20" t="s">
        <v>1747</v>
      </c>
      <c r="E195" s="26" t="s">
        <v>2198</v>
      </c>
      <c r="F195" s="27" t="s">
        <v>1683</v>
      </c>
      <c r="G195" s="446" t="s">
        <v>2047</v>
      </c>
      <c r="H195" s="27" t="s">
        <v>1752</v>
      </c>
      <c r="I195" s="27" t="s">
        <v>1753</v>
      </c>
      <c r="J195" s="27" t="s">
        <v>2198</v>
      </c>
    </row>
    <row r="196" s="13" customFormat="1" ht="35" customHeight="1" spans="1:10">
      <c r="A196" s="30"/>
      <c r="B196" s="30"/>
      <c r="C196" s="20" t="s">
        <v>1755</v>
      </c>
      <c r="D196" s="20" t="s">
        <v>1756</v>
      </c>
      <c r="E196" s="26" t="s">
        <v>2199</v>
      </c>
      <c r="F196" s="27" t="s">
        <v>1683</v>
      </c>
      <c r="G196" s="446" t="s">
        <v>1988</v>
      </c>
      <c r="H196" s="27" t="s">
        <v>1752</v>
      </c>
      <c r="I196" s="27" t="s">
        <v>1753</v>
      </c>
      <c r="J196" s="27" t="s">
        <v>2200</v>
      </c>
    </row>
    <row r="197" s="13" customFormat="1" ht="59" customHeight="1" spans="1:10">
      <c r="A197" s="20" t="s">
        <v>2201</v>
      </c>
      <c r="B197" s="21"/>
      <c r="C197" s="21"/>
      <c r="D197" s="21"/>
      <c r="E197" s="21"/>
      <c r="F197" s="38"/>
      <c r="G197" s="21"/>
      <c r="H197" s="38"/>
      <c r="I197" s="38"/>
      <c r="J197" s="39"/>
    </row>
    <row r="198" s="13" customFormat="1" ht="69" customHeight="1" spans="1:10">
      <c r="A198" s="32" t="s">
        <v>2202</v>
      </c>
      <c r="B198" s="35" t="s">
        <v>2203</v>
      </c>
      <c r="C198" s="20" t="s">
        <v>1669</v>
      </c>
      <c r="D198" s="20" t="s">
        <v>1670</v>
      </c>
      <c r="E198" s="26" t="s">
        <v>2204</v>
      </c>
      <c r="F198" s="28" t="s">
        <v>1683</v>
      </c>
      <c r="G198" s="447" t="s">
        <v>1679</v>
      </c>
      <c r="H198" s="28" t="s">
        <v>1680</v>
      </c>
      <c r="I198" s="28" t="s">
        <v>1675</v>
      </c>
      <c r="J198" s="28" t="s">
        <v>2205</v>
      </c>
    </row>
    <row r="199" s="13" customFormat="1" ht="73" customHeight="1" spans="1:10">
      <c r="A199" s="36"/>
      <c r="B199" s="37"/>
      <c r="C199" s="20" t="s">
        <v>1669</v>
      </c>
      <c r="D199" s="20" t="s">
        <v>1670</v>
      </c>
      <c r="E199" s="26" t="s">
        <v>2206</v>
      </c>
      <c r="F199" s="28" t="s">
        <v>1683</v>
      </c>
      <c r="G199" s="447" t="s">
        <v>1679</v>
      </c>
      <c r="H199" s="28" t="s">
        <v>1680</v>
      </c>
      <c r="I199" s="28" t="s">
        <v>1675</v>
      </c>
      <c r="J199" s="28" t="s">
        <v>2205</v>
      </c>
    </row>
    <row r="200" s="13" customFormat="1" ht="73" customHeight="1" spans="1:10">
      <c r="A200" s="36"/>
      <c r="B200" s="37"/>
      <c r="C200" s="20" t="s">
        <v>1669</v>
      </c>
      <c r="D200" s="20" t="s">
        <v>1670</v>
      </c>
      <c r="E200" s="26" t="s">
        <v>2207</v>
      </c>
      <c r="F200" s="28" t="s">
        <v>1678</v>
      </c>
      <c r="G200" s="447" t="s">
        <v>2208</v>
      </c>
      <c r="H200" s="28" t="s">
        <v>1699</v>
      </c>
      <c r="I200" s="28" t="s">
        <v>1675</v>
      </c>
      <c r="J200" s="28" t="s">
        <v>2205</v>
      </c>
    </row>
    <row r="201" s="13" customFormat="1" ht="66" customHeight="1" spans="1:10">
      <c r="A201" s="36"/>
      <c r="B201" s="37"/>
      <c r="C201" s="20" t="s">
        <v>1669</v>
      </c>
      <c r="D201" s="20" t="s">
        <v>1670</v>
      </c>
      <c r="E201" s="26" t="s">
        <v>2209</v>
      </c>
      <c r="F201" s="28" t="s">
        <v>1678</v>
      </c>
      <c r="G201" s="447" t="s">
        <v>2151</v>
      </c>
      <c r="H201" s="28" t="s">
        <v>2210</v>
      </c>
      <c r="I201" s="28" t="s">
        <v>1675</v>
      </c>
      <c r="J201" s="28" t="s">
        <v>2205</v>
      </c>
    </row>
    <row r="202" s="13" customFormat="1" ht="35" customHeight="1" spans="1:10">
      <c r="A202" s="36"/>
      <c r="B202" s="37"/>
      <c r="C202" s="20" t="s">
        <v>1669</v>
      </c>
      <c r="D202" s="20" t="s">
        <v>1670</v>
      </c>
      <c r="E202" s="26" t="s">
        <v>2211</v>
      </c>
      <c r="F202" s="28" t="s">
        <v>1683</v>
      </c>
      <c r="G202" s="447" t="s">
        <v>2212</v>
      </c>
      <c r="H202" s="28" t="s">
        <v>1868</v>
      </c>
      <c r="I202" s="28" t="s">
        <v>1675</v>
      </c>
      <c r="J202" s="28" t="s">
        <v>2213</v>
      </c>
    </row>
    <row r="203" s="13" customFormat="1" ht="35" customHeight="1" spans="1:10">
      <c r="A203" s="36"/>
      <c r="B203" s="37"/>
      <c r="C203" s="20" t="s">
        <v>1669</v>
      </c>
      <c r="D203" s="20" t="s">
        <v>1670</v>
      </c>
      <c r="E203" s="26" t="s">
        <v>2214</v>
      </c>
      <c r="F203" s="28" t="s">
        <v>1683</v>
      </c>
      <c r="G203" s="447" t="s">
        <v>2215</v>
      </c>
      <c r="H203" s="28" t="s">
        <v>1699</v>
      </c>
      <c r="I203" s="28" t="s">
        <v>1675</v>
      </c>
      <c r="J203" s="28" t="s">
        <v>2216</v>
      </c>
    </row>
    <row r="204" s="13" customFormat="1" ht="35" customHeight="1" spans="1:10">
      <c r="A204" s="36"/>
      <c r="B204" s="37"/>
      <c r="C204" s="20" t="s">
        <v>1669</v>
      </c>
      <c r="D204" s="20" t="s">
        <v>1670</v>
      </c>
      <c r="E204" s="26" t="s">
        <v>2217</v>
      </c>
      <c r="F204" s="28" t="s">
        <v>1683</v>
      </c>
      <c r="G204" s="447" t="s">
        <v>1679</v>
      </c>
      <c r="H204" s="28" t="s">
        <v>1680</v>
      </c>
      <c r="I204" s="28" t="s">
        <v>1675</v>
      </c>
      <c r="J204" s="28" t="s">
        <v>2218</v>
      </c>
    </row>
    <row r="205" s="13" customFormat="1" ht="35" customHeight="1" spans="1:10">
      <c r="A205" s="36"/>
      <c r="B205" s="37"/>
      <c r="C205" s="20" t="s">
        <v>1669</v>
      </c>
      <c r="D205" s="20" t="s">
        <v>1730</v>
      </c>
      <c r="E205" s="26" t="s">
        <v>2219</v>
      </c>
      <c r="F205" s="28" t="s">
        <v>1683</v>
      </c>
      <c r="G205" s="447" t="s">
        <v>2220</v>
      </c>
      <c r="H205" s="28" t="s">
        <v>1752</v>
      </c>
      <c r="I205" s="28" t="s">
        <v>1753</v>
      </c>
      <c r="J205" s="28" t="s">
        <v>2219</v>
      </c>
    </row>
    <row r="206" s="13" customFormat="1" ht="35" customHeight="1" spans="1:10">
      <c r="A206" s="36"/>
      <c r="B206" s="37"/>
      <c r="C206" s="20" t="s">
        <v>1669</v>
      </c>
      <c r="D206" s="20" t="s">
        <v>1730</v>
      </c>
      <c r="E206" s="26" t="s">
        <v>2221</v>
      </c>
      <c r="F206" s="28" t="s">
        <v>1683</v>
      </c>
      <c r="G206" s="447" t="s">
        <v>1684</v>
      </c>
      <c r="H206" s="28" t="s">
        <v>1752</v>
      </c>
      <c r="I206" s="28" t="s">
        <v>1675</v>
      </c>
      <c r="J206" s="28" t="s">
        <v>2222</v>
      </c>
    </row>
    <row r="207" s="13" customFormat="1" ht="35" customHeight="1" spans="1:10">
      <c r="A207" s="36"/>
      <c r="B207" s="37"/>
      <c r="C207" s="20" t="s">
        <v>1669</v>
      </c>
      <c r="D207" s="20" t="s">
        <v>1730</v>
      </c>
      <c r="E207" s="26" t="s">
        <v>2223</v>
      </c>
      <c r="F207" s="28" t="s">
        <v>1683</v>
      </c>
      <c r="G207" s="447" t="s">
        <v>2224</v>
      </c>
      <c r="H207" s="28" t="s">
        <v>1752</v>
      </c>
      <c r="I207" s="28" t="s">
        <v>1753</v>
      </c>
      <c r="J207" s="28" t="s">
        <v>2225</v>
      </c>
    </row>
    <row r="208" s="13" customFormat="1" ht="35" customHeight="1" spans="1:10">
      <c r="A208" s="36"/>
      <c r="B208" s="37"/>
      <c r="C208" s="20" t="s">
        <v>1669</v>
      </c>
      <c r="D208" s="20" t="s">
        <v>1740</v>
      </c>
      <c r="E208" s="26" t="s">
        <v>2226</v>
      </c>
      <c r="F208" s="27" t="s">
        <v>1790</v>
      </c>
      <c r="G208" s="446" t="s">
        <v>2227</v>
      </c>
      <c r="H208" s="27" t="s">
        <v>2228</v>
      </c>
      <c r="I208" s="27" t="s">
        <v>1675</v>
      </c>
      <c r="J208" s="27" t="s">
        <v>2229</v>
      </c>
    </row>
    <row r="209" s="13" customFormat="1" ht="35" customHeight="1" spans="1:10">
      <c r="A209" s="36"/>
      <c r="B209" s="37"/>
      <c r="C209" s="20" t="s">
        <v>1669</v>
      </c>
      <c r="D209" s="20" t="s">
        <v>1740</v>
      </c>
      <c r="E209" s="26" t="s">
        <v>2230</v>
      </c>
      <c r="F209" s="27" t="s">
        <v>1683</v>
      </c>
      <c r="G209" s="446" t="s">
        <v>1679</v>
      </c>
      <c r="H209" s="27" t="s">
        <v>1705</v>
      </c>
      <c r="I209" s="27" t="s">
        <v>1675</v>
      </c>
      <c r="J209" s="27" t="s">
        <v>2231</v>
      </c>
    </row>
    <row r="210" s="13" customFormat="1" ht="46" customHeight="1" spans="1:10">
      <c r="A210" s="36"/>
      <c r="B210" s="37"/>
      <c r="C210" s="20" t="s">
        <v>1669</v>
      </c>
      <c r="D210" s="20" t="s">
        <v>1848</v>
      </c>
      <c r="E210" s="26" t="s">
        <v>1849</v>
      </c>
      <c r="F210" s="28" t="s">
        <v>1683</v>
      </c>
      <c r="G210" s="447" t="s">
        <v>2232</v>
      </c>
      <c r="H210" s="28" t="s">
        <v>2233</v>
      </c>
      <c r="I210" s="28" t="s">
        <v>1675</v>
      </c>
      <c r="J210" s="28" t="s">
        <v>2232</v>
      </c>
    </row>
    <row r="211" s="13" customFormat="1" ht="35" customHeight="1" spans="1:10">
      <c r="A211" s="36"/>
      <c r="B211" s="37"/>
      <c r="C211" s="26" t="s">
        <v>1746</v>
      </c>
      <c r="D211" s="26" t="s">
        <v>1928</v>
      </c>
      <c r="E211" s="26" t="s">
        <v>2234</v>
      </c>
      <c r="F211" s="28" t="s">
        <v>1683</v>
      </c>
      <c r="G211" s="447" t="s">
        <v>2235</v>
      </c>
      <c r="H211" s="28" t="s">
        <v>1752</v>
      </c>
      <c r="I211" s="28" t="s">
        <v>1753</v>
      </c>
      <c r="J211" s="28" t="s">
        <v>2236</v>
      </c>
    </row>
    <row r="212" s="13" customFormat="1" ht="35" customHeight="1" spans="1:10">
      <c r="A212" s="36"/>
      <c r="B212" s="37"/>
      <c r="C212" s="26" t="s">
        <v>1746</v>
      </c>
      <c r="D212" s="26" t="s">
        <v>1747</v>
      </c>
      <c r="E212" s="26" t="s">
        <v>2237</v>
      </c>
      <c r="F212" s="28" t="s">
        <v>1683</v>
      </c>
      <c r="G212" s="447" t="s">
        <v>2238</v>
      </c>
      <c r="H212" s="28" t="s">
        <v>1752</v>
      </c>
      <c r="I212" s="28" t="s">
        <v>1753</v>
      </c>
      <c r="J212" s="28" t="s">
        <v>2237</v>
      </c>
    </row>
    <row r="213" s="13" customFormat="1" ht="35" customHeight="1" spans="1:10">
      <c r="A213" s="36"/>
      <c r="B213" s="37"/>
      <c r="C213" s="26" t="s">
        <v>1746</v>
      </c>
      <c r="D213" s="26" t="s">
        <v>1747</v>
      </c>
      <c r="E213" s="26" t="s">
        <v>2239</v>
      </c>
      <c r="F213" s="28" t="s">
        <v>1683</v>
      </c>
      <c r="G213" s="447" t="s">
        <v>2240</v>
      </c>
      <c r="H213" s="28" t="s">
        <v>1752</v>
      </c>
      <c r="I213" s="28" t="s">
        <v>1753</v>
      </c>
      <c r="J213" s="28" t="s">
        <v>2241</v>
      </c>
    </row>
    <row r="214" s="13" customFormat="1" ht="35" customHeight="1" spans="1:10">
      <c r="A214" s="36"/>
      <c r="B214" s="37"/>
      <c r="C214" s="26" t="s">
        <v>1746</v>
      </c>
      <c r="D214" s="26" t="s">
        <v>1747</v>
      </c>
      <c r="E214" s="26" t="s">
        <v>2242</v>
      </c>
      <c r="F214" s="28" t="s">
        <v>1683</v>
      </c>
      <c r="G214" s="447" t="s">
        <v>2243</v>
      </c>
      <c r="H214" s="28" t="s">
        <v>1752</v>
      </c>
      <c r="I214" s="28" t="s">
        <v>1753</v>
      </c>
      <c r="J214" s="28" t="s">
        <v>2242</v>
      </c>
    </row>
    <row r="215" s="13" customFormat="1" ht="35" customHeight="1" spans="1:10">
      <c r="A215" s="36"/>
      <c r="B215" s="37"/>
      <c r="C215" s="26" t="s">
        <v>1746</v>
      </c>
      <c r="D215" s="26" t="s">
        <v>1859</v>
      </c>
      <c r="E215" s="26" t="s">
        <v>2244</v>
      </c>
      <c r="F215" s="28" t="s">
        <v>1683</v>
      </c>
      <c r="G215" s="447" t="s">
        <v>2245</v>
      </c>
      <c r="H215" s="28" t="s">
        <v>1752</v>
      </c>
      <c r="I215" s="28" t="s">
        <v>1753</v>
      </c>
      <c r="J215" s="28" t="s">
        <v>2246</v>
      </c>
    </row>
    <row r="216" s="13" customFormat="1" ht="35" customHeight="1" spans="1:10">
      <c r="A216" s="36"/>
      <c r="B216" s="37"/>
      <c r="C216" s="20" t="s">
        <v>1755</v>
      </c>
      <c r="D216" s="20" t="s">
        <v>1756</v>
      </c>
      <c r="E216" s="26" t="s">
        <v>2247</v>
      </c>
      <c r="F216" s="27" t="s">
        <v>1678</v>
      </c>
      <c r="G216" s="446" t="s">
        <v>1702</v>
      </c>
      <c r="H216" s="27" t="s">
        <v>1719</v>
      </c>
      <c r="I216" s="28" t="s">
        <v>1753</v>
      </c>
      <c r="J216" s="27" t="s">
        <v>2248</v>
      </c>
    </row>
    <row r="217" s="13" customFormat="1" ht="33" customHeight="1" spans="1:10">
      <c r="A217" s="36"/>
      <c r="B217" s="37"/>
      <c r="C217" s="20" t="s">
        <v>1755</v>
      </c>
      <c r="D217" s="20" t="s">
        <v>1756</v>
      </c>
      <c r="E217" s="26" t="s">
        <v>2249</v>
      </c>
      <c r="F217" s="27" t="s">
        <v>1678</v>
      </c>
      <c r="G217" s="446" t="s">
        <v>1702</v>
      </c>
      <c r="H217" s="27" t="s">
        <v>1719</v>
      </c>
      <c r="I217" s="28" t="s">
        <v>1753</v>
      </c>
      <c r="J217" s="27" t="s">
        <v>2250</v>
      </c>
    </row>
    <row r="218" s="13" customFormat="1" ht="35" customHeight="1" spans="1:10">
      <c r="A218" s="25" t="s">
        <v>2251</v>
      </c>
      <c r="B218" s="25" t="s">
        <v>2252</v>
      </c>
      <c r="C218" s="20" t="s">
        <v>1669</v>
      </c>
      <c r="D218" s="20" t="s">
        <v>1670</v>
      </c>
      <c r="E218" s="26" t="s">
        <v>2253</v>
      </c>
      <c r="F218" s="28" t="s">
        <v>1678</v>
      </c>
      <c r="G218" s="447" t="s">
        <v>2151</v>
      </c>
      <c r="H218" s="28" t="s">
        <v>1680</v>
      </c>
      <c r="I218" s="28" t="s">
        <v>1675</v>
      </c>
      <c r="J218" s="28" t="s">
        <v>2254</v>
      </c>
    </row>
    <row r="219" s="13" customFormat="1" ht="35" customHeight="1" spans="1:10">
      <c r="A219" s="29"/>
      <c r="B219" s="29"/>
      <c r="C219" s="20" t="s">
        <v>1669</v>
      </c>
      <c r="D219" s="20" t="s">
        <v>1670</v>
      </c>
      <c r="E219" s="26" t="s">
        <v>2255</v>
      </c>
      <c r="F219" s="28" t="s">
        <v>1683</v>
      </c>
      <c r="G219" s="447" t="s">
        <v>2256</v>
      </c>
      <c r="H219" s="28" t="s">
        <v>1836</v>
      </c>
      <c r="I219" s="28" t="s">
        <v>1675</v>
      </c>
      <c r="J219" s="28" t="s">
        <v>2255</v>
      </c>
    </row>
    <row r="220" s="13" customFormat="1" ht="35" customHeight="1" spans="1:10">
      <c r="A220" s="29"/>
      <c r="B220" s="29"/>
      <c r="C220" s="20" t="s">
        <v>1669</v>
      </c>
      <c r="D220" s="20" t="s">
        <v>1670</v>
      </c>
      <c r="E220" s="26" t="s">
        <v>2257</v>
      </c>
      <c r="F220" s="28" t="s">
        <v>1683</v>
      </c>
      <c r="G220" s="447" t="s">
        <v>2258</v>
      </c>
      <c r="H220" s="28" t="s">
        <v>1836</v>
      </c>
      <c r="I220" s="28" t="s">
        <v>1675</v>
      </c>
      <c r="J220" s="28" t="s">
        <v>2257</v>
      </c>
    </row>
    <row r="221" s="13" customFormat="1" ht="35" customHeight="1" spans="1:10">
      <c r="A221" s="29"/>
      <c r="B221" s="29"/>
      <c r="C221" s="20" t="s">
        <v>1669</v>
      </c>
      <c r="D221" s="20" t="s">
        <v>1670</v>
      </c>
      <c r="E221" s="26" t="s">
        <v>2259</v>
      </c>
      <c r="F221" s="28" t="s">
        <v>1683</v>
      </c>
      <c r="G221" s="447" t="s">
        <v>2260</v>
      </c>
      <c r="H221" s="28" t="s">
        <v>1836</v>
      </c>
      <c r="I221" s="28" t="s">
        <v>1675</v>
      </c>
      <c r="J221" s="28" t="s">
        <v>2259</v>
      </c>
    </row>
    <row r="222" s="13" customFormat="1" ht="35" customHeight="1" spans="1:10">
      <c r="A222" s="29"/>
      <c r="B222" s="29"/>
      <c r="C222" s="20" t="s">
        <v>1669</v>
      </c>
      <c r="D222" s="20" t="s">
        <v>1730</v>
      </c>
      <c r="E222" s="26" t="s">
        <v>2261</v>
      </c>
      <c r="F222" s="28" t="s">
        <v>1683</v>
      </c>
      <c r="G222" s="447" t="s">
        <v>1684</v>
      </c>
      <c r="H222" s="28" t="s">
        <v>1719</v>
      </c>
      <c r="I222" s="28" t="s">
        <v>1675</v>
      </c>
      <c r="J222" s="28" t="s">
        <v>2262</v>
      </c>
    </row>
    <row r="223" s="13" customFormat="1" ht="35" customHeight="1" spans="1:10">
      <c r="A223" s="29"/>
      <c r="B223" s="29"/>
      <c r="C223" s="20" t="s">
        <v>1669</v>
      </c>
      <c r="D223" s="20" t="s">
        <v>1730</v>
      </c>
      <c r="E223" s="26" t="s">
        <v>2263</v>
      </c>
      <c r="F223" s="28" t="s">
        <v>1683</v>
      </c>
      <c r="G223" s="447" t="s">
        <v>2264</v>
      </c>
      <c r="H223" s="28" t="s">
        <v>1752</v>
      </c>
      <c r="I223" s="28" t="s">
        <v>1753</v>
      </c>
      <c r="J223" s="28" t="s">
        <v>2265</v>
      </c>
    </row>
    <row r="224" s="13" customFormat="1" ht="35" customHeight="1" spans="1:10">
      <c r="A224" s="29"/>
      <c r="B224" s="29"/>
      <c r="C224" s="20" t="s">
        <v>1669</v>
      </c>
      <c r="D224" s="20" t="s">
        <v>1740</v>
      </c>
      <c r="E224" s="26" t="s">
        <v>2266</v>
      </c>
      <c r="F224" s="27" t="s">
        <v>1790</v>
      </c>
      <c r="G224" s="446" t="s">
        <v>2151</v>
      </c>
      <c r="H224" s="27" t="s">
        <v>1715</v>
      </c>
      <c r="I224" s="27" t="s">
        <v>1675</v>
      </c>
      <c r="J224" s="27" t="s">
        <v>2267</v>
      </c>
    </row>
    <row r="225" s="13" customFormat="1" ht="35" customHeight="1" spans="1:10">
      <c r="A225" s="29"/>
      <c r="B225" s="29"/>
      <c r="C225" s="20" t="s">
        <v>1669</v>
      </c>
      <c r="D225" s="20" t="s">
        <v>1740</v>
      </c>
      <c r="E225" s="26" t="s">
        <v>2268</v>
      </c>
      <c r="F225" s="27" t="s">
        <v>1790</v>
      </c>
      <c r="G225" s="446" t="s">
        <v>1998</v>
      </c>
      <c r="H225" s="27" t="s">
        <v>1715</v>
      </c>
      <c r="I225" s="27" t="s">
        <v>1675</v>
      </c>
      <c r="J225" s="27" t="s">
        <v>2269</v>
      </c>
    </row>
    <row r="226" s="13" customFormat="1" ht="35" customHeight="1" spans="1:10">
      <c r="A226" s="29"/>
      <c r="B226" s="29"/>
      <c r="C226" s="20" t="s">
        <v>1669</v>
      </c>
      <c r="D226" s="20" t="s">
        <v>1848</v>
      </c>
      <c r="E226" s="20" t="s">
        <v>2270</v>
      </c>
      <c r="F226" s="20" t="s">
        <v>1683</v>
      </c>
      <c r="G226" s="20" t="s">
        <v>2058</v>
      </c>
      <c r="H226" s="20" t="s">
        <v>2271</v>
      </c>
      <c r="I226" s="20" t="s">
        <v>1675</v>
      </c>
      <c r="J226" s="31" t="s">
        <v>2272</v>
      </c>
    </row>
    <row r="227" s="13" customFormat="1" ht="35" customHeight="1" spans="1:10">
      <c r="A227" s="29"/>
      <c r="B227" s="29"/>
      <c r="C227" s="20" t="s">
        <v>1746</v>
      </c>
      <c r="D227" s="20" t="s">
        <v>1928</v>
      </c>
      <c r="E227" s="26" t="s">
        <v>2273</v>
      </c>
      <c r="F227" s="28" t="s">
        <v>1683</v>
      </c>
      <c r="G227" s="447" t="s">
        <v>2274</v>
      </c>
      <c r="H227" s="28" t="s">
        <v>1752</v>
      </c>
      <c r="I227" s="28" t="s">
        <v>1753</v>
      </c>
      <c r="J227" s="28" t="s">
        <v>2275</v>
      </c>
    </row>
    <row r="228" s="13" customFormat="1" ht="35" customHeight="1" spans="1:10">
      <c r="A228" s="29"/>
      <c r="B228" s="29"/>
      <c r="C228" s="20" t="s">
        <v>1746</v>
      </c>
      <c r="D228" s="20" t="s">
        <v>1747</v>
      </c>
      <c r="E228" s="26" t="s">
        <v>2276</v>
      </c>
      <c r="F228" s="28" t="s">
        <v>1683</v>
      </c>
      <c r="G228" s="447" t="s">
        <v>2277</v>
      </c>
      <c r="H228" s="28" t="s">
        <v>1752</v>
      </c>
      <c r="I228" s="28" t="s">
        <v>1753</v>
      </c>
      <c r="J228" s="28" t="s">
        <v>2278</v>
      </c>
    </row>
    <row r="229" s="13" customFormat="1" ht="35" customHeight="1" spans="1:10">
      <c r="A229" s="29"/>
      <c r="B229" s="29"/>
      <c r="C229" s="20" t="s">
        <v>1746</v>
      </c>
      <c r="D229" s="20" t="s">
        <v>1747</v>
      </c>
      <c r="E229" s="26" t="s">
        <v>2279</v>
      </c>
      <c r="F229" s="28" t="s">
        <v>1683</v>
      </c>
      <c r="G229" s="447" t="s">
        <v>2280</v>
      </c>
      <c r="H229" s="28" t="s">
        <v>1752</v>
      </c>
      <c r="I229" s="28" t="s">
        <v>1753</v>
      </c>
      <c r="J229" s="28" t="s">
        <v>2281</v>
      </c>
    </row>
    <row r="230" s="13" customFormat="1" ht="69" customHeight="1" spans="1:10">
      <c r="A230" s="29"/>
      <c r="B230" s="29"/>
      <c r="C230" s="20" t="s">
        <v>1746</v>
      </c>
      <c r="D230" s="20" t="s">
        <v>1859</v>
      </c>
      <c r="E230" s="26" t="s">
        <v>2282</v>
      </c>
      <c r="F230" s="28" t="s">
        <v>1683</v>
      </c>
      <c r="G230" s="447" t="s">
        <v>2283</v>
      </c>
      <c r="H230" s="28" t="s">
        <v>1752</v>
      </c>
      <c r="I230" s="28" t="s">
        <v>1753</v>
      </c>
      <c r="J230" s="28" t="s">
        <v>2282</v>
      </c>
    </row>
    <row r="231" s="13" customFormat="1" ht="35" customHeight="1" spans="1:10">
      <c r="A231" s="29"/>
      <c r="B231" s="29"/>
      <c r="C231" s="20" t="s">
        <v>1755</v>
      </c>
      <c r="D231" s="20" t="s">
        <v>1756</v>
      </c>
      <c r="E231" s="26" t="s">
        <v>1910</v>
      </c>
      <c r="F231" s="27" t="s">
        <v>1678</v>
      </c>
      <c r="G231" s="446" t="s">
        <v>1702</v>
      </c>
      <c r="H231" s="27" t="s">
        <v>1719</v>
      </c>
      <c r="I231" s="27" t="s">
        <v>1675</v>
      </c>
      <c r="J231" s="27" t="s">
        <v>2284</v>
      </c>
    </row>
    <row r="232" s="13" customFormat="1" ht="35" customHeight="1" spans="1:10">
      <c r="A232" s="29"/>
      <c r="B232" s="29"/>
      <c r="C232" s="20" t="s">
        <v>1755</v>
      </c>
      <c r="D232" s="20" t="s">
        <v>1756</v>
      </c>
      <c r="E232" s="26" t="s">
        <v>2285</v>
      </c>
      <c r="F232" s="27" t="s">
        <v>1678</v>
      </c>
      <c r="G232" s="446" t="s">
        <v>1702</v>
      </c>
      <c r="H232" s="27" t="s">
        <v>1719</v>
      </c>
      <c r="I232" s="27" t="s">
        <v>1675</v>
      </c>
      <c r="J232" s="27" t="s">
        <v>2286</v>
      </c>
    </row>
    <row r="233" s="13" customFormat="1" ht="35" customHeight="1" spans="1:10">
      <c r="A233" s="30"/>
      <c r="B233" s="30"/>
      <c r="C233" s="20" t="s">
        <v>1755</v>
      </c>
      <c r="D233" s="20" t="s">
        <v>1756</v>
      </c>
      <c r="E233" s="26" t="s">
        <v>2287</v>
      </c>
      <c r="F233" s="27" t="s">
        <v>1678</v>
      </c>
      <c r="G233" s="446" t="s">
        <v>1702</v>
      </c>
      <c r="H233" s="27" t="s">
        <v>1719</v>
      </c>
      <c r="I233" s="27" t="s">
        <v>1675</v>
      </c>
      <c r="J233" s="27" t="s">
        <v>2288</v>
      </c>
    </row>
    <row r="234" s="13" customFormat="1" ht="35" customHeight="1" spans="1:10">
      <c r="A234" s="20" t="s">
        <v>2289</v>
      </c>
      <c r="B234" s="21"/>
      <c r="C234" s="21"/>
      <c r="D234" s="21"/>
      <c r="E234" s="21"/>
      <c r="F234" s="38"/>
      <c r="G234" s="21"/>
      <c r="H234" s="38"/>
      <c r="I234" s="38"/>
      <c r="J234" s="39"/>
    </row>
    <row r="235" s="13" customFormat="1" ht="88" customHeight="1" spans="1:10">
      <c r="A235" s="25" t="s">
        <v>2290</v>
      </c>
      <c r="B235" s="25" t="s">
        <v>2291</v>
      </c>
      <c r="C235" s="20" t="s">
        <v>1669</v>
      </c>
      <c r="D235" s="20" t="s">
        <v>1670</v>
      </c>
      <c r="E235" s="26" t="s">
        <v>2292</v>
      </c>
      <c r="F235" s="28" t="s">
        <v>1678</v>
      </c>
      <c r="G235" s="447" t="s">
        <v>2293</v>
      </c>
      <c r="H235" s="28" t="s">
        <v>2086</v>
      </c>
      <c r="I235" s="28" t="s">
        <v>1675</v>
      </c>
      <c r="J235" s="28" t="s">
        <v>2294</v>
      </c>
    </row>
    <row r="236" s="13" customFormat="1" ht="59" customHeight="1" spans="1:10">
      <c r="A236" s="29"/>
      <c r="B236" s="29"/>
      <c r="C236" s="20" t="s">
        <v>1669</v>
      </c>
      <c r="D236" s="20" t="s">
        <v>1730</v>
      </c>
      <c r="E236" s="26" t="s">
        <v>2292</v>
      </c>
      <c r="F236" s="27" t="s">
        <v>1678</v>
      </c>
      <c r="G236" s="446" t="s">
        <v>1684</v>
      </c>
      <c r="H236" s="27" t="s">
        <v>1719</v>
      </c>
      <c r="I236" s="27" t="s">
        <v>1675</v>
      </c>
      <c r="J236" s="27" t="s">
        <v>2295</v>
      </c>
    </row>
    <row r="237" s="13" customFormat="1" ht="35" customHeight="1" spans="1:10">
      <c r="A237" s="29"/>
      <c r="B237" s="29"/>
      <c r="C237" s="20" t="s">
        <v>1669</v>
      </c>
      <c r="D237" s="20" t="s">
        <v>1740</v>
      </c>
      <c r="E237" s="26" t="s">
        <v>2296</v>
      </c>
      <c r="F237" s="27" t="s">
        <v>1683</v>
      </c>
      <c r="G237" s="446" t="s">
        <v>2297</v>
      </c>
      <c r="H237" s="27" t="s">
        <v>1705</v>
      </c>
      <c r="I237" s="27" t="s">
        <v>1753</v>
      </c>
      <c r="J237" s="27" t="s">
        <v>2298</v>
      </c>
    </row>
    <row r="238" s="13" customFormat="1" ht="35" customHeight="1" spans="1:10">
      <c r="A238" s="29"/>
      <c r="B238" s="29"/>
      <c r="C238" s="20" t="s">
        <v>1669</v>
      </c>
      <c r="D238" s="20" t="s">
        <v>1848</v>
      </c>
      <c r="E238" s="26" t="s">
        <v>1849</v>
      </c>
      <c r="F238" s="27" t="s">
        <v>1683</v>
      </c>
      <c r="G238" s="446" t="s">
        <v>2299</v>
      </c>
      <c r="H238" s="27" t="s">
        <v>1851</v>
      </c>
      <c r="I238" s="27" t="s">
        <v>1675</v>
      </c>
      <c r="J238" s="27" t="s">
        <v>2300</v>
      </c>
    </row>
    <row r="239" s="13" customFormat="1" ht="35" customHeight="1" spans="1:10">
      <c r="A239" s="29"/>
      <c r="B239" s="29"/>
      <c r="C239" s="20" t="s">
        <v>1746</v>
      </c>
      <c r="D239" s="20" t="s">
        <v>1928</v>
      </c>
      <c r="E239" s="20" t="s">
        <v>2301</v>
      </c>
      <c r="F239" s="20" t="s">
        <v>1683</v>
      </c>
      <c r="G239" s="20" t="s">
        <v>2302</v>
      </c>
      <c r="H239" s="20" t="s">
        <v>1719</v>
      </c>
      <c r="I239" s="20" t="s">
        <v>1753</v>
      </c>
      <c r="J239" s="31" t="s">
        <v>2303</v>
      </c>
    </row>
    <row r="240" s="13" customFormat="1" ht="105" customHeight="1" spans="1:10">
      <c r="A240" s="29"/>
      <c r="B240" s="29"/>
      <c r="C240" s="20" t="s">
        <v>1746</v>
      </c>
      <c r="D240" s="20" t="s">
        <v>1747</v>
      </c>
      <c r="E240" s="26" t="s">
        <v>2304</v>
      </c>
      <c r="F240" s="28" t="s">
        <v>1683</v>
      </c>
      <c r="G240" s="447" t="s">
        <v>2305</v>
      </c>
      <c r="H240" s="28" t="s">
        <v>1752</v>
      </c>
      <c r="I240" s="28" t="s">
        <v>1753</v>
      </c>
      <c r="J240" s="28" t="s">
        <v>2304</v>
      </c>
    </row>
    <row r="241" s="13" customFormat="1" ht="51" customHeight="1" spans="1:10">
      <c r="A241" s="29"/>
      <c r="B241" s="29"/>
      <c r="C241" s="20" t="s">
        <v>1746</v>
      </c>
      <c r="D241" s="20" t="s">
        <v>2049</v>
      </c>
      <c r="E241" s="26" t="s">
        <v>2306</v>
      </c>
      <c r="F241" s="28" t="s">
        <v>1683</v>
      </c>
      <c r="G241" s="447" t="s">
        <v>2307</v>
      </c>
      <c r="H241" s="28" t="s">
        <v>1752</v>
      </c>
      <c r="I241" s="28" t="s">
        <v>1753</v>
      </c>
      <c r="J241" s="28" t="s">
        <v>2306</v>
      </c>
    </row>
    <row r="242" s="13" customFormat="1" ht="52" customHeight="1" spans="1:10">
      <c r="A242" s="29"/>
      <c r="B242" s="29"/>
      <c r="C242" s="20" t="s">
        <v>1746</v>
      </c>
      <c r="D242" s="20" t="s">
        <v>1859</v>
      </c>
      <c r="E242" s="26" t="s">
        <v>2308</v>
      </c>
      <c r="F242" s="28" t="s">
        <v>1683</v>
      </c>
      <c r="G242" s="447" t="s">
        <v>2309</v>
      </c>
      <c r="H242" s="28" t="s">
        <v>1752</v>
      </c>
      <c r="I242" s="28" t="s">
        <v>1753</v>
      </c>
      <c r="J242" s="28" t="s">
        <v>2308</v>
      </c>
    </row>
    <row r="243" s="13" customFormat="1" ht="35" customHeight="1" spans="1:10">
      <c r="A243" s="29"/>
      <c r="B243" s="29"/>
      <c r="C243" s="20" t="s">
        <v>1755</v>
      </c>
      <c r="D243" s="20" t="s">
        <v>1756</v>
      </c>
      <c r="E243" s="26" t="s">
        <v>2310</v>
      </c>
      <c r="F243" s="27" t="s">
        <v>1683</v>
      </c>
      <c r="G243" s="446" t="s">
        <v>1702</v>
      </c>
      <c r="H243" s="27" t="s">
        <v>1719</v>
      </c>
      <c r="I243" s="27" t="s">
        <v>1753</v>
      </c>
      <c r="J243" s="27" t="s">
        <v>2310</v>
      </c>
    </row>
    <row r="244" s="13" customFormat="1" ht="35" customHeight="1" spans="1:10">
      <c r="A244" s="25" t="s">
        <v>2311</v>
      </c>
      <c r="B244" s="25" t="s">
        <v>2312</v>
      </c>
      <c r="C244" s="20" t="s">
        <v>1669</v>
      </c>
      <c r="D244" s="20" t="s">
        <v>1670</v>
      </c>
      <c r="E244" s="26" t="s">
        <v>2313</v>
      </c>
      <c r="F244" s="28" t="s">
        <v>1683</v>
      </c>
      <c r="G244" s="447" t="s">
        <v>1679</v>
      </c>
      <c r="H244" s="28" t="s">
        <v>1680</v>
      </c>
      <c r="I244" s="28" t="s">
        <v>1675</v>
      </c>
      <c r="J244" s="28" t="s">
        <v>2314</v>
      </c>
    </row>
    <row r="245" s="13" customFormat="1" ht="35" customHeight="1" spans="1:10">
      <c r="A245" s="29"/>
      <c r="B245" s="29"/>
      <c r="C245" s="20" t="s">
        <v>1669</v>
      </c>
      <c r="D245" s="20" t="s">
        <v>1670</v>
      </c>
      <c r="E245" s="26" t="s">
        <v>2315</v>
      </c>
      <c r="F245" s="28" t="s">
        <v>1672</v>
      </c>
      <c r="G245" s="447" t="s">
        <v>1791</v>
      </c>
      <c r="H245" s="28" t="s">
        <v>1680</v>
      </c>
      <c r="I245" s="28" t="s">
        <v>1675</v>
      </c>
      <c r="J245" s="28" t="s">
        <v>2315</v>
      </c>
    </row>
    <row r="246" s="13" customFormat="1" ht="47" customHeight="1" spans="1:10">
      <c r="A246" s="29"/>
      <c r="B246" s="29"/>
      <c r="C246" s="20" t="s">
        <v>1669</v>
      </c>
      <c r="D246" s="20" t="s">
        <v>1670</v>
      </c>
      <c r="E246" s="26" t="s">
        <v>2316</v>
      </c>
      <c r="F246" s="28" t="s">
        <v>1672</v>
      </c>
      <c r="G246" s="447" t="s">
        <v>2115</v>
      </c>
      <c r="H246" s="28" t="s">
        <v>1680</v>
      </c>
      <c r="I246" s="28" t="s">
        <v>1675</v>
      </c>
      <c r="J246" s="28" t="s">
        <v>2317</v>
      </c>
    </row>
    <row r="247" s="13" customFormat="1" ht="35" customHeight="1" spans="1:10">
      <c r="A247" s="29"/>
      <c r="B247" s="29"/>
      <c r="C247" s="20" t="s">
        <v>1669</v>
      </c>
      <c r="D247" s="20" t="s">
        <v>1670</v>
      </c>
      <c r="E247" s="26" t="s">
        <v>2318</v>
      </c>
      <c r="F247" s="28" t="s">
        <v>1683</v>
      </c>
      <c r="G247" s="447" t="s">
        <v>1679</v>
      </c>
      <c r="H247" s="28" t="s">
        <v>1680</v>
      </c>
      <c r="I247" s="28" t="s">
        <v>1675</v>
      </c>
      <c r="J247" s="28" t="s">
        <v>2314</v>
      </c>
    </row>
    <row r="248" s="13" customFormat="1" ht="35" customHeight="1" spans="1:10">
      <c r="A248" s="29"/>
      <c r="B248" s="29"/>
      <c r="C248" s="20" t="s">
        <v>1669</v>
      </c>
      <c r="D248" s="20" t="s">
        <v>1670</v>
      </c>
      <c r="E248" s="26" t="s">
        <v>2319</v>
      </c>
      <c r="F248" s="28" t="s">
        <v>1683</v>
      </c>
      <c r="G248" s="447" t="s">
        <v>2320</v>
      </c>
      <c r="H248" s="28" t="s">
        <v>1699</v>
      </c>
      <c r="I248" s="28" t="s">
        <v>1675</v>
      </c>
      <c r="J248" s="28" t="s">
        <v>2321</v>
      </c>
    </row>
    <row r="249" s="13" customFormat="1" ht="35" customHeight="1" spans="1:10">
      <c r="A249" s="29"/>
      <c r="B249" s="29"/>
      <c r="C249" s="20" t="s">
        <v>1669</v>
      </c>
      <c r="D249" s="20" t="s">
        <v>1730</v>
      </c>
      <c r="E249" s="26" t="s">
        <v>2322</v>
      </c>
      <c r="F249" s="28" t="s">
        <v>1683</v>
      </c>
      <c r="G249" s="447" t="s">
        <v>1684</v>
      </c>
      <c r="H249" s="28" t="s">
        <v>1719</v>
      </c>
      <c r="I249" s="28" t="s">
        <v>1675</v>
      </c>
      <c r="J249" s="28" t="s">
        <v>2322</v>
      </c>
    </row>
    <row r="250" s="13" customFormat="1" ht="35" customHeight="1" spans="1:10">
      <c r="A250" s="29"/>
      <c r="B250" s="29"/>
      <c r="C250" s="20" t="s">
        <v>1669</v>
      </c>
      <c r="D250" s="20" t="s">
        <v>1730</v>
      </c>
      <c r="E250" s="26" t="s">
        <v>2323</v>
      </c>
      <c r="F250" s="28" t="s">
        <v>1683</v>
      </c>
      <c r="G250" s="447" t="s">
        <v>1684</v>
      </c>
      <c r="H250" s="28" t="s">
        <v>1719</v>
      </c>
      <c r="I250" s="28" t="s">
        <v>1675</v>
      </c>
      <c r="J250" s="28" t="s">
        <v>2323</v>
      </c>
    </row>
    <row r="251" s="13" customFormat="1" ht="35" customHeight="1" spans="1:10">
      <c r="A251" s="29"/>
      <c r="B251" s="29"/>
      <c r="C251" s="20" t="s">
        <v>1669</v>
      </c>
      <c r="D251" s="20" t="s">
        <v>1730</v>
      </c>
      <c r="E251" s="26" t="s">
        <v>2324</v>
      </c>
      <c r="F251" s="28" t="s">
        <v>1683</v>
      </c>
      <c r="G251" s="447" t="s">
        <v>1684</v>
      </c>
      <c r="H251" s="28" t="s">
        <v>1719</v>
      </c>
      <c r="I251" s="28" t="s">
        <v>1675</v>
      </c>
      <c r="J251" s="28" t="s">
        <v>2324</v>
      </c>
    </row>
    <row r="252" s="13" customFormat="1" ht="35" customHeight="1" spans="1:10">
      <c r="A252" s="29"/>
      <c r="B252" s="29"/>
      <c r="C252" s="20" t="s">
        <v>1669</v>
      </c>
      <c r="D252" s="20" t="s">
        <v>1730</v>
      </c>
      <c r="E252" s="26" t="s">
        <v>2325</v>
      </c>
      <c r="F252" s="28" t="s">
        <v>1683</v>
      </c>
      <c r="G252" s="447" t="s">
        <v>1684</v>
      </c>
      <c r="H252" s="28" t="s">
        <v>1719</v>
      </c>
      <c r="I252" s="28" t="s">
        <v>1675</v>
      </c>
      <c r="J252" s="28" t="s">
        <v>2325</v>
      </c>
    </row>
    <row r="253" s="13" customFormat="1" ht="35" customHeight="1" spans="1:10">
      <c r="A253" s="29"/>
      <c r="B253" s="29"/>
      <c r="C253" s="20" t="s">
        <v>1669</v>
      </c>
      <c r="D253" s="20" t="s">
        <v>1740</v>
      </c>
      <c r="E253" s="26" t="s">
        <v>2326</v>
      </c>
      <c r="F253" s="27" t="s">
        <v>1683</v>
      </c>
      <c r="G253" s="446" t="s">
        <v>1679</v>
      </c>
      <c r="H253" s="27" t="s">
        <v>1705</v>
      </c>
      <c r="I253" s="27" t="s">
        <v>1675</v>
      </c>
      <c r="J253" s="27" t="s">
        <v>2327</v>
      </c>
    </row>
    <row r="254" s="13" customFormat="1" ht="58" customHeight="1" spans="1:10">
      <c r="A254" s="29"/>
      <c r="B254" s="29"/>
      <c r="C254" s="20" t="s">
        <v>1746</v>
      </c>
      <c r="D254" s="20" t="s">
        <v>1747</v>
      </c>
      <c r="E254" s="26" t="s">
        <v>2328</v>
      </c>
      <c r="F254" s="27" t="s">
        <v>1683</v>
      </c>
      <c r="G254" s="446" t="s">
        <v>2305</v>
      </c>
      <c r="H254" s="20" t="s">
        <v>1752</v>
      </c>
      <c r="I254" s="27" t="s">
        <v>1753</v>
      </c>
      <c r="J254" s="27" t="s">
        <v>2329</v>
      </c>
    </row>
    <row r="255" s="13" customFormat="1" ht="39" customHeight="1" spans="1:10">
      <c r="A255" s="29"/>
      <c r="B255" s="29"/>
      <c r="C255" s="20" t="s">
        <v>1746</v>
      </c>
      <c r="D255" s="20" t="s">
        <v>2049</v>
      </c>
      <c r="E255" s="26" t="s">
        <v>2330</v>
      </c>
      <c r="F255" s="28" t="s">
        <v>1742</v>
      </c>
      <c r="G255" s="447" t="s">
        <v>2305</v>
      </c>
      <c r="H255" s="20" t="s">
        <v>1752</v>
      </c>
      <c r="I255" s="28" t="s">
        <v>1753</v>
      </c>
      <c r="J255" s="28" t="s">
        <v>2331</v>
      </c>
    </row>
    <row r="256" s="13" customFormat="1" ht="52" customHeight="1" spans="1:10">
      <c r="A256" s="29"/>
      <c r="B256" s="29"/>
      <c r="C256" s="20" t="s">
        <v>1746</v>
      </c>
      <c r="D256" s="20" t="s">
        <v>1859</v>
      </c>
      <c r="E256" s="26" t="s">
        <v>2332</v>
      </c>
      <c r="F256" s="28" t="s">
        <v>1742</v>
      </c>
      <c r="G256" s="447" t="s">
        <v>2333</v>
      </c>
      <c r="H256" s="20" t="s">
        <v>1752</v>
      </c>
      <c r="I256" s="28" t="s">
        <v>1753</v>
      </c>
      <c r="J256" s="28" t="s">
        <v>2331</v>
      </c>
    </row>
    <row r="257" s="13" customFormat="1" ht="57" customHeight="1" spans="1:10">
      <c r="A257" s="29"/>
      <c r="B257" s="29"/>
      <c r="C257" s="20" t="s">
        <v>1746</v>
      </c>
      <c r="D257" s="20" t="s">
        <v>1859</v>
      </c>
      <c r="E257" s="26" t="s">
        <v>2334</v>
      </c>
      <c r="F257" s="28" t="s">
        <v>1742</v>
      </c>
      <c r="G257" s="447" t="s">
        <v>2309</v>
      </c>
      <c r="H257" s="20" t="s">
        <v>1752</v>
      </c>
      <c r="I257" s="28" t="s">
        <v>1753</v>
      </c>
      <c r="J257" s="28" t="s">
        <v>2331</v>
      </c>
    </row>
    <row r="258" s="13" customFormat="1" ht="35" customHeight="1" spans="1:10">
      <c r="A258" s="29"/>
      <c r="B258" s="29"/>
      <c r="C258" s="20" t="s">
        <v>1755</v>
      </c>
      <c r="D258" s="20" t="s">
        <v>1756</v>
      </c>
      <c r="E258" s="26" t="s">
        <v>2335</v>
      </c>
      <c r="F258" s="27" t="s">
        <v>1683</v>
      </c>
      <c r="G258" s="446" t="s">
        <v>1702</v>
      </c>
      <c r="H258" s="27" t="s">
        <v>1719</v>
      </c>
      <c r="I258" s="28" t="s">
        <v>1753</v>
      </c>
      <c r="J258" s="27" t="s">
        <v>2331</v>
      </c>
    </row>
    <row r="259" s="13" customFormat="1" ht="35" customHeight="1" spans="1:10">
      <c r="A259" s="25" t="s">
        <v>2336</v>
      </c>
      <c r="B259" s="25" t="s">
        <v>2337</v>
      </c>
      <c r="C259" s="20" t="s">
        <v>1669</v>
      </c>
      <c r="D259" s="20" t="s">
        <v>1670</v>
      </c>
      <c r="E259" s="26" t="s">
        <v>2338</v>
      </c>
      <c r="F259" s="27" t="s">
        <v>1678</v>
      </c>
      <c r="G259" s="446" t="s">
        <v>2339</v>
      </c>
      <c r="H259" s="27" t="s">
        <v>2340</v>
      </c>
      <c r="I259" s="27" t="s">
        <v>1675</v>
      </c>
      <c r="J259" s="27" t="s">
        <v>2341</v>
      </c>
    </row>
    <row r="260" s="13" customFormat="1" ht="35" customHeight="1" spans="1:10">
      <c r="A260" s="29"/>
      <c r="B260" s="29"/>
      <c r="C260" s="20" t="s">
        <v>1669</v>
      </c>
      <c r="D260" s="20" t="s">
        <v>1730</v>
      </c>
      <c r="E260" s="26" t="s">
        <v>2342</v>
      </c>
      <c r="F260" s="27" t="s">
        <v>1683</v>
      </c>
      <c r="G260" s="446" t="s">
        <v>1684</v>
      </c>
      <c r="H260" s="27" t="s">
        <v>1719</v>
      </c>
      <c r="I260" s="27" t="s">
        <v>1675</v>
      </c>
      <c r="J260" s="27" t="s">
        <v>2343</v>
      </c>
    </row>
    <row r="261" s="13" customFormat="1" ht="35" customHeight="1" spans="1:10">
      <c r="A261" s="29"/>
      <c r="B261" s="29"/>
      <c r="C261" s="20" t="s">
        <v>1669</v>
      </c>
      <c r="D261" s="20" t="s">
        <v>1848</v>
      </c>
      <c r="E261" s="26" t="s">
        <v>1849</v>
      </c>
      <c r="F261" s="27" t="s">
        <v>1678</v>
      </c>
      <c r="G261" s="446" t="s">
        <v>2344</v>
      </c>
      <c r="H261" s="27" t="s">
        <v>1851</v>
      </c>
      <c r="I261" s="27" t="s">
        <v>1675</v>
      </c>
      <c r="J261" s="27" t="s">
        <v>2345</v>
      </c>
    </row>
    <row r="262" s="13" customFormat="1" ht="35" customHeight="1" spans="1:10">
      <c r="A262" s="29"/>
      <c r="B262" s="29"/>
      <c r="C262" s="20" t="s">
        <v>1746</v>
      </c>
      <c r="D262" s="20" t="s">
        <v>1747</v>
      </c>
      <c r="E262" s="26" t="s">
        <v>2346</v>
      </c>
      <c r="F262" s="27" t="s">
        <v>1678</v>
      </c>
      <c r="G262" s="446" t="s">
        <v>2347</v>
      </c>
      <c r="H262" s="27" t="s">
        <v>1719</v>
      </c>
      <c r="I262" s="27" t="s">
        <v>1675</v>
      </c>
      <c r="J262" s="27" t="s">
        <v>2348</v>
      </c>
    </row>
    <row r="263" s="13" customFormat="1" ht="35" customHeight="1" spans="1:10">
      <c r="A263" s="30"/>
      <c r="B263" s="30"/>
      <c r="C263" s="20" t="s">
        <v>1755</v>
      </c>
      <c r="D263" s="20" t="s">
        <v>1756</v>
      </c>
      <c r="E263" s="26" t="s">
        <v>2349</v>
      </c>
      <c r="F263" s="27" t="s">
        <v>1678</v>
      </c>
      <c r="G263" s="446" t="s">
        <v>1702</v>
      </c>
      <c r="H263" s="27" t="s">
        <v>1719</v>
      </c>
      <c r="I263" s="28" t="s">
        <v>1753</v>
      </c>
      <c r="J263" s="27" t="s">
        <v>2350</v>
      </c>
    </row>
    <row r="264" s="13" customFormat="1" ht="35" customHeight="1" spans="1:10">
      <c r="A264" s="20" t="s">
        <v>2351</v>
      </c>
      <c r="B264" s="21"/>
      <c r="C264" s="21"/>
      <c r="D264" s="21"/>
      <c r="E264" s="21"/>
      <c r="F264" s="38"/>
      <c r="G264" s="21"/>
      <c r="H264" s="38"/>
      <c r="I264" s="38"/>
      <c r="J264" s="39"/>
    </row>
    <row r="265" s="13" customFormat="1" ht="35" customHeight="1" spans="1:10">
      <c r="A265" s="25" t="s">
        <v>2352</v>
      </c>
      <c r="B265" s="25" t="s">
        <v>2353</v>
      </c>
      <c r="C265" s="20" t="s">
        <v>1669</v>
      </c>
      <c r="D265" s="20" t="s">
        <v>1670</v>
      </c>
      <c r="E265" s="26" t="s">
        <v>2354</v>
      </c>
      <c r="F265" s="27" t="s">
        <v>1678</v>
      </c>
      <c r="G265" s="446" t="s">
        <v>2355</v>
      </c>
      <c r="H265" s="27" t="s">
        <v>2086</v>
      </c>
      <c r="I265" s="27" t="s">
        <v>1675</v>
      </c>
      <c r="J265" s="27" t="s">
        <v>2356</v>
      </c>
    </row>
    <row r="266" s="13" customFormat="1" ht="35" customHeight="1" spans="1:10">
      <c r="A266" s="29"/>
      <c r="B266" s="29"/>
      <c r="C266" s="20" t="s">
        <v>1669</v>
      </c>
      <c r="D266" s="20" t="s">
        <v>1670</v>
      </c>
      <c r="E266" s="26" t="s">
        <v>2357</v>
      </c>
      <c r="F266" s="27" t="s">
        <v>1678</v>
      </c>
      <c r="G266" s="446" t="s">
        <v>2358</v>
      </c>
      <c r="H266" s="27" t="s">
        <v>2086</v>
      </c>
      <c r="I266" s="27" t="s">
        <v>1675</v>
      </c>
      <c r="J266" s="27" t="s">
        <v>2359</v>
      </c>
    </row>
    <row r="267" s="13" customFormat="1" ht="35" customHeight="1" spans="1:10">
      <c r="A267" s="29"/>
      <c r="B267" s="29"/>
      <c r="C267" s="20" t="s">
        <v>1669</v>
      </c>
      <c r="D267" s="20" t="s">
        <v>1670</v>
      </c>
      <c r="E267" s="26" t="s">
        <v>2360</v>
      </c>
      <c r="F267" s="27" t="s">
        <v>1683</v>
      </c>
      <c r="G267" s="446" t="s">
        <v>1804</v>
      </c>
      <c r="H267" s="27" t="s">
        <v>1685</v>
      </c>
      <c r="I267" s="27" t="s">
        <v>1675</v>
      </c>
      <c r="J267" s="27" t="s">
        <v>2361</v>
      </c>
    </row>
    <row r="268" s="13" customFormat="1" ht="35" customHeight="1" spans="1:10">
      <c r="A268" s="29"/>
      <c r="B268" s="29"/>
      <c r="C268" s="20" t="s">
        <v>1669</v>
      </c>
      <c r="D268" s="20" t="s">
        <v>1670</v>
      </c>
      <c r="E268" s="26" t="s">
        <v>2362</v>
      </c>
      <c r="F268" s="27" t="s">
        <v>1678</v>
      </c>
      <c r="G268" s="446" t="s">
        <v>2363</v>
      </c>
      <c r="H268" s="27" t="s">
        <v>2364</v>
      </c>
      <c r="I268" s="27" t="s">
        <v>1675</v>
      </c>
      <c r="J268" s="27" t="s">
        <v>2365</v>
      </c>
    </row>
    <row r="269" s="13" customFormat="1" ht="35" customHeight="1" spans="1:10">
      <c r="A269" s="29"/>
      <c r="B269" s="29"/>
      <c r="C269" s="20" t="s">
        <v>1669</v>
      </c>
      <c r="D269" s="20" t="s">
        <v>1670</v>
      </c>
      <c r="E269" s="26" t="s">
        <v>2366</v>
      </c>
      <c r="F269" s="27" t="s">
        <v>1678</v>
      </c>
      <c r="G269" s="446" t="s">
        <v>2367</v>
      </c>
      <c r="H269" s="27" t="s">
        <v>2368</v>
      </c>
      <c r="I269" s="27" t="s">
        <v>1675</v>
      </c>
      <c r="J269" s="27" t="s">
        <v>2369</v>
      </c>
    </row>
    <row r="270" s="13" customFormat="1" ht="35" customHeight="1" spans="1:10">
      <c r="A270" s="29"/>
      <c r="B270" s="29"/>
      <c r="C270" s="20" t="s">
        <v>1669</v>
      </c>
      <c r="D270" s="20" t="s">
        <v>1848</v>
      </c>
      <c r="E270" s="26" t="s">
        <v>2370</v>
      </c>
      <c r="F270" s="27" t="s">
        <v>1678</v>
      </c>
      <c r="G270" s="446" t="s">
        <v>1738</v>
      </c>
      <c r="H270" s="27" t="s">
        <v>1719</v>
      </c>
      <c r="I270" s="27" t="s">
        <v>1675</v>
      </c>
      <c r="J270" s="27" t="s">
        <v>2371</v>
      </c>
    </row>
    <row r="271" s="13" customFormat="1" ht="35" customHeight="1" spans="1:10">
      <c r="A271" s="29"/>
      <c r="B271" s="29"/>
      <c r="C271" s="20" t="s">
        <v>1669</v>
      </c>
      <c r="D271" s="20" t="s">
        <v>1848</v>
      </c>
      <c r="E271" s="26" t="s">
        <v>2372</v>
      </c>
      <c r="F271" s="27" t="s">
        <v>1683</v>
      </c>
      <c r="G271" s="446" t="s">
        <v>1684</v>
      </c>
      <c r="H271" s="27" t="s">
        <v>1719</v>
      </c>
      <c r="I271" s="27" t="s">
        <v>1675</v>
      </c>
      <c r="J271" s="27" t="s">
        <v>2373</v>
      </c>
    </row>
    <row r="272" s="13" customFormat="1" ht="35" customHeight="1" spans="1:10">
      <c r="A272" s="29"/>
      <c r="B272" s="29"/>
      <c r="C272" s="20" t="s">
        <v>1669</v>
      </c>
      <c r="D272" s="20" t="s">
        <v>1848</v>
      </c>
      <c r="E272" s="26" t="s">
        <v>2374</v>
      </c>
      <c r="F272" s="27" t="s">
        <v>1678</v>
      </c>
      <c r="G272" s="446" t="s">
        <v>1878</v>
      </c>
      <c r="H272" s="27" t="s">
        <v>1719</v>
      </c>
      <c r="I272" s="27" t="s">
        <v>1675</v>
      </c>
      <c r="J272" s="27" t="s">
        <v>2375</v>
      </c>
    </row>
    <row r="273" s="13" customFormat="1" ht="35" customHeight="1" spans="1:10">
      <c r="A273" s="29"/>
      <c r="B273" s="29"/>
      <c r="C273" s="20" t="s">
        <v>1669</v>
      </c>
      <c r="D273" s="20" t="s">
        <v>1848</v>
      </c>
      <c r="E273" s="26" t="s">
        <v>2376</v>
      </c>
      <c r="F273" s="27" t="s">
        <v>1678</v>
      </c>
      <c r="G273" s="446" t="s">
        <v>1738</v>
      </c>
      <c r="H273" s="27" t="s">
        <v>1719</v>
      </c>
      <c r="I273" s="27" t="s">
        <v>1675</v>
      </c>
      <c r="J273" s="27" t="s">
        <v>2377</v>
      </c>
    </row>
    <row r="274" s="13" customFormat="1" ht="35" customHeight="1" spans="1:10">
      <c r="A274" s="29"/>
      <c r="B274" s="29"/>
      <c r="C274" s="20" t="s">
        <v>1669</v>
      </c>
      <c r="D274" s="20" t="s">
        <v>1848</v>
      </c>
      <c r="E274" s="26" t="s">
        <v>2378</v>
      </c>
      <c r="F274" s="27" t="s">
        <v>1683</v>
      </c>
      <c r="G274" s="446" t="s">
        <v>1684</v>
      </c>
      <c r="H274" s="27" t="s">
        <v>1719</v>
      </c>
      <c r="I274" s="27" t="s">
        <v>1675</v>
      </c>
      <c r="J274" s="27" t="s">
        <v>2379</v>
      </c>
    </row>
    <row r="275" s="13" customFormat="1" ht="35" customHeight="1" spans="1:10">
      <c r="A275" s="29"/>
      <c r="B275" s="29"/>
      <c r="C275" s="20" t="s">
        <v>1669</v>
      </c>
      <c r="D275" s="20" t="s">
        <v>1848</v>
      </c>
      <c r="E275" s="26" t="s">
        <v>2380</v>
      </c>
      <c r="F275" s="27" t="s">
        <v>1683</v>
      </c>
      <c r="G275" s="446" t="s">
        <v>1684</v>
      </c>
      <c r="H275" s="27" t="s">
        <v>1719</v>
      </c>
      <c r="I275" s="27" t="s">
        <v>1675</v>
      </c>
      <c r="J275" s="27" t="s">
        <v>2381</v>
      </c>
    </row>
    <row r="276" s="13" customFormat="1" ht="35" customHeight="1" spans="1:10">
      <c r="A276" s="29"/>
      <c r="B276" s="29"/>
      <c r="C276" s="20" t="s">
        <v>1669</v>
      </c>
      <c r="D276" s="20" t="s">
        <v>1848</v>
      </c>
      <c r="E276" s="26" t="s">
        <v>2382</v>
      </c>
      <c r="F276" s="27" t="s">
        <v>1678</v>
      </c>
      <c r="G276" s="446" t="s">
        <v>2347</v>
      </c>
      <c r="H276" s="27" t="s">
        <v>1719</v>
      </c>
      <c r="I276" s="27" t="s">
        <v>1675</v>
      </c>
      <c r="J276" s="27" t="s">
        <v>2383</v>
      </c>
    </row>
    <row r="277" s="13" customFormat="1" ht="35" customHeight="1" spans="1:10">
      <c r="A277" s="29"/>
      <c r="B277" s="29"/>
      <c r="C277" s="20" t="s">
        <v>1669</v>
      </c>
      <c r="D277" s="20" t="s">
        <v>1848</v>
      </c>
      <c r="E277" s="26" t="s">
        <v>2384</v>
      </c>
      <c r="F277" s="27" t="s">
        <v>1678</v>
      </c>
      <c r="G277" s="446" t="s">
        <v>1738</v>
      </c>
      <c r="H277" s="27" t="s">
        <v>1719</v>
      </c>
      <c r="I277" s="27" t="s">
        <v>1675</v>
      </c>
      <c r="J277" s="27" t="s">
        <v>2385</v>
      </c>
    </row>
    <row r="278" s="13" customFormat="1" ht="51" customHeight="1" spans="1:10">
      <c r="A278" s="29"/>
      <c r="B278" s="29"/>
      <c r="C278" s="20" t="s">
        <v>1669</v>
      </c>
      <c r="D278" s="20" t="s">
        <v>1848</v>
      </c>
      <c r="E278" s="26" t="s">
        <v>2386</v>
      </c>
      <c r="F278" s="27" t="s">
        <v>1678</v>
      </c>
      <c r="G278" s="446" t="s">
        <v>2387</v>
      </c>
      <c r="H278" s="27" t="s">
        <v>1719</v>
      </c>
      <c r="I278" s="27" t="s">
        <v>1675</v>
      </c>
      <c r="J278" s="27" t="s">
        <v>2388</v>
      </c>
    </row>
    <row r="279" s="13" customFormat="1" ht="35" customHeight="1" spans="1:10">
      <c r="A279" s="29"/>
      <c r="B279" s="29"/>
      <c r="C279" s="20" t="s">
        <v>1669</v>
      </c>
      <c r="D279" s="20" t="s">
        <v>1848</v>
      </c>
      <c r="E279" s="26" t="s">
        <v>2389</v>
      </c>
      <c r="F279" s="27" t="s">
        <v>1678</v>
      </c>
      <c r="G279" s="446" t="s">
        <v>2390</v>
      </c>
      <c r="H279" s="27" t="s">
        <v>1719</v>
      </c>
      <c r="I279" s="27" t="s">
        <v>1675</v>
      </c>
      <c r="J279" s="27" t="s">
        <v>2391</v>
      </c>
    </row>
    <row r="280" s="13" customFormat="1" ht="35" customHeight="1" spans="1:10">
      <c r="A280" s="29"/>
      <c r="B280" s="29"/>
      <c r="C280" s="20" t="s">
        <v>1669</v>
      </c>
      <c r="D280" s="20" t="s">
        <v>1848</v>
      </c>
      <c r="E280" s="26" t="s">
        <v>2392</v>
      </c>
      <c r="F280" s="27" t="s">
        <v>1678</v>
      </c>
      <c r="G280" s="446" t="s">
        <v>2393</v>
      </c>
      <c r="H280" s="27" t="s">
        <v>1719</v>
      </c>
      <c r="I280" s="27" t="s">
        <v>1675</v>
      </c>
      <c r="J280" s="27" t="s">
        <v>2394</v>
      </c>
    </row>
    <row r="281" s="13" customFormat="1" ht="35" customHeight="1" spans="1:10">
      <c r="A281" s="29"/>
      <c r="B281" s="29"/>
      <c r="C281" s="20" t="s">
        <v>1669</v>
      </c>
      <c r="D281" s="20" t="s">
        <v>1848</v>
      </c>
      <c r="E281" s="26" t="s">
        <v>2395</v>
      </c>
      <c r="F281" s="27" t="s">
        <v>1683</v>
      </c>
      <c r="G281" s="446" t="s">
        <v>1684</v>
      </c>
      <c r="H281" s="27" t="s">
        <v>1719</v>
      </c>
      <c r="I281" s="27" t="s">
        <v>1675</v>
      </c>
      <c r="J281" s="27" t="s">
        <v>2396</v>
      </c>
    </row>
    <row r="282" s="13" customFormat="1" ht="35" customHeight="1" spans="1:10">
      <c r="A282" s="29"/>
      <c r="B282" s="29"/>
      <c r="C282" s="20" t="s">
        <v>1746</v>
      </c>
      <c r="D282" s="20" t="s">
        <v>1747</v>
      </c>
      <c r="E282" s="26" t="s">
        <v>2397</v>
      </c>
      <c r="F282" s="28" t="s">
        <v>1683</v>
      </c>
      <c r="G282" s="447" t="s">
        <v>1905</v>
      </c>
      <c r="H282" s="20" t="s">
        <v>1752</v>
      </c>
      <c r="I282" s="28" t="s">
        <v>1753</v>
      </c>
      <c r="J282" s="28" t="s">
        <v>2398</v>
      </c>
    </row>
    <row r="283" s="13" customFormat="1" ht="47" customHeight="1" spans="1:10">
      <c r="A283" s="29"/>
      <c r="B283" s="29"/>
      <c r="C283" s="20" t="s">
        <v>1746</v>
      </c>
      <c r="D283" s="20" t="s">
        <v>1747</v>
      </c>
      <c r="E283" s="26" t="s">
        <v>2399</v>
      </c>
      <c r="F283" s="28" t="s">
        <v>1683</v>
      </c>
      <c r="G283" s="447" t="s">
        <v>2400</v>
      </c>
      <c r="H283" s="20" t="s">
        <v>1752</v>
      </c>
      <c r="I283" s="28" t="s">
        <v>1753</v>
      </c>
      <c r="J283" s="28" t="s">
        <v>2400</v>
      </c>
    </row>
    <row r="284" s="13" customFormat="1" ht="49" customHeight="1" spans="1:10">
      <c r="A284" s="29"/>
      <c r="B284" s="29"/>
      <c r="C284" s="20" t="s">
        <v>1746</v>
      </c>
      <c r="D284" s="20" t="s">
        <v>1747</v>
      </c>
      <c r="E284" s="26" t="s">
        <v>2401</v>
      </c>
      <c r="F284" s="28" t="s">
        <v>1683</v>
      </c>
      <c r="G284" s="447" t="s">
        <v>2402</v>
      </c>
      <c r="H284" s="20" t="s">
        <v>1752</v>
      </c>
      <c r="I284" s="28" t="s">
        <v>1753</v>
      </c>
      <c r="J284" s="28" t="s">
        <v>2402</v>
      </c>
    </row>
    <row r="285" s="13" customFormat="1" ht="44" customHeight="1" spans="1:10">
      <c r="A285" s="29"/>
      <c r="B285" s="29"/>
      <c r="C285" s="20" t="s">
        <v>1746</v>
      </c>
      <c r="D285" s="20" t="s">
        <v>1747</v>
      </c>
      <c r="E285" s="26" t="s">
        <v>2403</v>
      </c>
      <c r="F285" s="28" t="s">
        <v>1683</v>
      </c>
      <c r="G285" s="447" t="s">
        <v>2404</v>
      </c>
      <c r="H285" s="20" t="s">
        <v>1752</v>
      </c>
      <c r="I285" s="28" t="s">
        <v>1753</v>
      </c>
      <c r="J285" s="28" t="s">
        <v>2404</v>
      </c>
    </row>
    <row r="286" s="13" customFormat="1" ht="45" customHeight="1" spans="1:10">
      <c r="A286" s="30"/>
      <c r="B286" s="30"/>
      <c r="C286" s="20" t="s">
        <v>1755</v>
      </c>
      <c r="D286" s="20" t="s">
        <v>1756</v>
      </c>
      <c r="E286" s="20" t="s">
        <v>1910</v>
      </c>
      <c r="F286" s="20" t="s">
        <v>1678</v>
      </c>
      <c r="G286" s="20" t="s">
        <v>1878</v>
      </c>
      <c r="H286" s="20" t="s">
        <v>1719</v>
      </c>
      <c r="I286" s="28" t="s">
        <v>1753</v>
      </c>
      <c r="J286" s="31" t="s">
        <v>2405</v>
      </c>
    </row>
    <row r="287" s="13" customFormat="1" ht="45" customHeight="1" spans="1:10">
      <c r="A287" s="25" t="s">
        <v>2406</v>
      </c>
      <c r="B287" s="25" t="s">
        <v>2407</v>
      </c>
      <c r="C287" s="20" t="s">
        <v>1669</v>
      </c>
      <c r="D287" s="20" t="s">
        <v>1670</v>
      </c>
      <c r="E287" s="26" t="s">
        <v>2408</v>
      </c>
      <c r="F287" s="27" t="s">
        <v>1678</v>
      </c>
      <c r="G287" s="446" t="s">
        <v>2409</v>
      </c>
      <c r="H287" s="27" t="s">
        <v>2086</v>
      </c>
      <c r="I287" s="27" t="s">
        <v>1675</v>
      </c>
      <c r="J287" s="27" t="s">
        <v>2410</v>
      </c>
    </row>
    <row r="288" s="13" customFormat="1" ht="45" customHeight="1" spans="1:10">
      <c r="A288" s="29"/>
      <c r="B288" s="29"/>
      <c r="C288" s="20" t="s">
        <v>1669</v>
      </c>
      <c r="D288" s="20" t="s">
        <v>1670</v>
      </c>
      <c r="E288" s="26" t="s">
        <v>2411</v>
      </c>
      <c r="F288" s="27" t="s">
        <v>1683</v>
      </c>
      <c r="G288" s="446" t="s">
        <v>2412</v>
      </c>
      <c r="H288" s="27" t="s">
        <v>1680</v>
      </c>
      <c r="I288" s="27" t="s">
        <v>1675</v>
      </c>
      <c r="J288" s="27" t="s">
        <v>2413</v>
      </c>
    </row>
    <row r="289" s="13" customFormat="1" ht="45" customHeight="1" spans="1:10">
      <c r="A289" s="29"/>
      <c r="B289" s="29"/>
      <c r="C289" s="20" t="s">
        <v>1669</v>
      </c>
      <c r="D289" s="20" t="s">
        <v>1670</v>
      </c>
      <c r="E289" s="26" t="s">
        <v>2414</v>
      </c>
      <c r="F289" s="27" t="s">
        <v>1678</v>
      </c>
      <c r="G289" s="446" t="s">
        <v>2415</v>
      </c>
      <c r="H289" s="27" t="s">
        <v>2416</v>
      </c>
      <c r="I289" s="27" t="s">
        <v>1675</v>
      </c>
      <c r="J289" s="27" t="s">
        <v>2417</v>
      </c>
    </row>
    <row r="290" s="13" customFormat="1" ht="45" customHeight="1" spans="1:10">
      <c r="A290" s="29"/>
      <c r="B290" s="29"/>
      <c r="C290" s="20" t="s">
        <v>1669</v>
      </c>
      <c r="D290" s="20" t="s">
        <v>1670</v>
      </c>
      <c r="E290" s="26" t="s">
        <v>2418</v>
      </c>
      <c r="F290" s="27" t="s">
        <v>1678</v>
      </c>
      <c r="G290" s="446" t="s">
        <v>2419</v>
      </c>
      <c r="H290" s="27" t="s">
        <v>1680</v>
      </c>
      <c r="I290" s="27" t="s">
        <v>1675</v>
      </c>
      <c r="J290" s="27" t="s">
        <v>2420</v>
      </c>
    </row>
    <row r="291" s="13" customFormat="1" ht="35" customHeight="1" spans="1:10">
      <c r="A291" s="29"/>
      <c r="B291" s="29"/>
      <c r="C291" s="20" t="s">
        <v>1669</v>
      </c>
      <c r="D291" s="20" t="s">
        <v>1670</v>
      </c>
      <c r="E291" s="26" t="s">
        <v>2421</v>
      </c>
      <c r="F291" s="27" t="s">
        <v>1683</v>
      </c>
      <c r="G291" s="446" t="s">
        <v>2422</v>
      </c>
      <c r="H291" s="27" t="s">
        <v>2423</v>
      </c>
      <c r="I291" s="27" t="s">
        <v>1675</v>
      </c>
      <c r="J291" s="27" t="s">
        <v>2424</v>
      </c>
    </row>
    <row r="292" s="13" customFormat="1" ht="35" customHeight="1" spans="1:10">
      <c r="A292" s="29"/>
      <c r="B292" s="29"/>
      <c r="C292" s="20" t="s">
        <v>1669</v>
      </c>
      <c r="D292" s="20" t="s">
        <v>1730</v>
      </c>
      <c r="E292" s="26" t="s">
        <v>2425</v>
      </c>
      <c r="F292" s="27" t="s">
        <v>1678</v>
      </c>
      <c r="G292" s="446" t="s">
        <v>2426</v>
      </c>
      <c r="H292" s="27" t="s">
        <v>1719</v>
      </c>
      <c r="I292" s="27" t="s">
        <v>1753</v>
      </c>
      <c r="J292" s="27" t="s">
        <v>2427</v>
      </c>
    </row>
    <row r="293" s="13" customFormat="1" ht="35" customHeight="1" spans="1:10">
      <c r="A293" s="29"/>
      <c r="B293" s="29"/>
      <c r="C293" s="20" t="s">
        <v>1669</v>
      </c>
      <c r="D293" s="20" t="s">
        <v>1730</v>
      </c>
      <c r="E293" s="26" t="s">
        <v>2428</v>
      </c>
      <c r="F293" s="27" t="s">
        <v>1678</v>
      </c>
      <c r="G293" s="446" t="s">
        <v>2429</v>
      </c>
      <c r="H293" s="27" t="s">
        <v>1719</v>
      </c>
      <c r="I293" s="27" t="s">
        <v>1753</v>
      </c>
      <c r="J293" s="27" t="s">
        <v>2430</v>
      </c>
    </row>
    <row r="294" s="13" customFormat="1" ht="35" customHeight="1" spans="1:10">
      <c r="A294" s="29"/>
      <c r="B294" s="29"/>
      <c r="C294" s="20" t="s">
        <v>1746</v>
      </c>
      <c r="D294" s="20" t="s">
        <v>1747</v>
      </c>
      <c r="E294" s="26" t="s">
        <v>2431</v>
      </c>
      <c r="F294" s="28" t="s">
        <v>1678</v>
      </c>
      <c r="G294" s="447" t="s">
        <v>2432</v>
      </c>
      <c r="H294" s="20" t="s">
        <v>1752</v>
      </c>
      <c r="I294" s="28" t="s">
        <v>1753</v>
      </c>
      <c r="J294" s="28" t="s">
        <v>2432</v>
      </c>
    </row>
    <row r="295" s="13" customFormat="1" ht="35" customHeight="1" spans="1:10">
      <c r="A295" s="29"/>
      <c r="B295" s="29"/>
      <c r="C295" s="20" t="s">
        <v>1746</v>
      </c>
      <c r="D295" s="20" t="s">
        <v>1747</v>
      </c>
      <c r="E295" s="26" t="s">
        <v>2433</v>
      </c>
      <c r="F295" s="28" t="s">
        <v>1678</v>
      </c>
      <c r="G295" s="447" t="s">
        <v>2433</v>
      </c>
      <c r="H295" s="20" t="s">
        <v>1752</v>
      </c>
      <c r="I295" s="28" t="s">
        <v>1753</v>
      </c>
      <c r="J295" s="28" t="s">
        <v>2433</v>
      </c>
    </row>
    <row r="296" s="13" customFormat="1" ht="35" customHeight="1" spans="1:10">
      <c r="A296" s="29"/>
      <c r="B296" s="29"/>
      <c r="C296" s="20" t="s">
        <v>1746</v>
      </c>
      <c r="D296" s="20" t="s">
        <v>2049</v>
      </c>
      <c r="E296" s="26" t="s">
        <v>2434</v>
      </c>
      <c r="F296" s="28" t="s">
        <v>1678</v>
      </c>
      <c r="G296" s="447" t="s">
        <v>2435</v>
      </c>
      <c r="H296" s="20" t="s">
        <v>1752</v>
      </c>
      <c r="I296" s="28" t="s">
        <v>1753</v>
      </c>
      <c r="J296" s="28" t="s">
        <v>2435</v>
      </c>
    </row>
    <row r="297" s="13" customFormat="1" ht="35" customHeight="1" spans="1:10">
      <c r="A297" s="30"/>
      <c r="B297" s="30"/>
      <c r="C297" s="20" t="s">
        <v>1755</v>
      </c>
      <c r="D297" s="20" t="s">
        <v>1756</v>
      </c>
      <c r="E297" s="20" t="s">
        <v>1910</v>
      </c>
      <c r="F297" s="20" t="s">
        <v>1678</v>
      </c>
      <c r="G297" s="20" t="s">
        <v>1878</v>
      </c>
      <c r="H297" s="20" t="s">
        <v>1719</v>
      </c>
      <c r="I297" s="28" t="s">
        <v>1753</v>
      </c>
      <c r="J297" s="31" t="s">
        <v>2436</v>
      </c>
    </row>
    <row r="298" s="13" customFormat="1" ht="35" customHeight="1" spans="1:10">
      <c r="A298" s="20" t="s">
        <v>2437</v>
      </c>
      <c r="B298" s="40"/>
      <c r="C298" s="40"/>
      <c r="D298" s="40"/>
      <c r="E298" s="41"/>
      <c r="F298" s="42"/>
      <c r="G298" s="41"/>
      <c r="H298" s="42"/>
      <c r="I298" s="42"/>
      <c r="J298" s="43"/>
    </row>
    <row r="299" s="13" customFormat="1" ht="35" customHeight="1" spans="1:10">
      <c r="A299" s="25" t="s">
        <v>2438</v>
      </c>
      <c r="B299" s="25" t="s">
        <v>2439</v>
      </c>
      <c r="C299" s="20" t="s">
        <v>1669</v>
      </c>
      <c r="D299" s="20" t="s">
        <v>1670</v>
      </c>
      <c r="E299" s="26" t="s">
        <v>2440</v>
      </c>
      <c r="F299" s="27" t="s">
        <v>1678</v>
      </c>
      <c r="G299" s="446" t="s">
        <v>1998</v>
      </c>
      <c r="H299" s="27" t="s">
        <v>1868</v>
      </c>
      <c r="I299" s="27" t="s">
        <v>1675</v>
      </c>
      <c r="J299" s="27" t="s">
        <v>2441</v>
      </c>
    </row>
    <row r="300" s="13" customFormat="1" ht="35" customHeight="1" spans="1:10">
      <c r="A300" s="29"/>
      <c r="B300" s="29"/>
      <c r="C300" s="20" t="s">
        <v>1669</v>
      </c>
      <c r="D300" s="20" t="s">
        <v>1670</v>
      </c>
      <c r="E300" s="26" t="s">
        <v>2442</v>
      </c>
      <c r="F300" s="27" t="s">
        <v>1678</v>
      </c>
      <c r="G300" s="446" t="s">
        <v>2443</v>
      </c>
      <c r="H300" s="27" t="s">
        <v>1685</v>
      </c>
      <c r="I300" s="27" t="s">
        <v>1675</v>
      </c>
      <c r="J300" s="27" t="s">
        <v>2444</v>
      </c>
    </row>
    <row r="301" s="13" customFormat="1" ht="35" customHeight="1" spans="1:10">
      <c r="A301" s="29"/>
      <c r="B301" s="29"/>
      <c r="C301" s="20" t="s">
        <v>1669</v>
      </c>
      <c r="D301" s="20" t="s">
        <v>1670</v>
      </c>
      <c r="E301" s="26" t="s">
        <v>2445</v>
      </c>
      <c r="F301" s="27" t="s">
        <v>1678</v>
      </c>
      <c r="G301" s="446" t="s">
        <v>2446</v>
      </c>
      <c r="H301" s="27" t="s">
        <v>1680</v>
      </c>
      <c r="I301" s="27" t="s">
        <v>1675</v>
      </c>
      <c r="J301" s="27" t="s">
        <v>2447</v>
      </c>
    </row>
    <row r="302" s="13" customFormat="1" ht="35" customHeight="1" spans="1:10">
      <c r="A302" s="29"/>
      <c r="B302" s="29"/>
      <c r="C302" s="20" t="s">
        <v>1669</v>
      </c>
      <c r="D302" s="20" t="s">
        <v>1740</v>
      </c>
      <c r="E302" s="26" t="s">
        <v>2448</v>
      </c>
      <c r="F302" s="27" t="s">
        <v>1678</v>
      </c>
      <c r="G302" s="446" t="s">
        <v>1684</v>
      </c>
      <c r="H302" s="27" t="s">
        <v>1719</v>
      </c>
      <c r="I302" s="27" t="s">
        <v>1675</v>
      </c>
      <c r="J302" s="27" t="s">
        <v>2449</v>
      </c>
    </row>
    <row r="303" s="13" customFormat="1" ht="67" customHeight="1" spans="1:10">
      <c r="A303" s="29"/>
      <c r="B303" s="29"/>
      <c r="C303" s="20" t="s">
        <v>1746</v>
      </c>
      <c r="D303" s="20" t="s">
        <v>1747</v>
      </c>
      <c r="E303" s="26" t="s">
        <v>2450</v>
      </c>
      <c r="F303" s="27" t="s">
        <v>1683</v>
      </c>
      <c r="G303" s="446" t="s">
        <v>2159</v>
      </c>
      <c r="H303" s="27" t="s">
        <v>1752</v>
      </c>
      <c r="I303" s="27" t="s">
        <v>1753</v>
      </c>
      <c r="J303" s="27" t="s">
        <v>2451</v>
      </c>
    </row>
    <row r="304" s="13" customFormat="1" ht="35" customHeight="1" spans="1:10">
      <c r="A304" s="30"/>
      <c r="B304" s="30"/>
      <c r="C304" s="20" t="s">
        <v>1755</v>
      </c>
      <c r="D304" s="20" t="s">
        <v>1756</v>
      </c>
      <c r="E304" s="26" t="s">
        <v>2452</v>
      </c>
      <c r="F304" s="27" t="s">
        <v>1678</v>
      </c>
      <c r="G304" s="446" t="s">
        <v>1702</v>
      </c>
      <c r="H304" s="27" t="s">
        <v>1719</v>
      </c>
      <c r="I304" s="27" t="s">
        <v>1675</v>
      </c>
      <c r="J304" s="27" t="s">
        <v>2453</v>
      </c>
    </row>
    <row r="305" s="13" customFormat="1" ht="35" customHeight="1" spans="1:10">
      <c r="A305" s="20" t="s">
        <v>2454</v>
      </c>
      <c r="B305" s="40"/>
      <c r="C305" s="40"/>
      <c r="D305" s="40"/>
      <c r="E305" s="41"/>
      <c r="F305" s="42"/>
      <c r="G305" s="41"/>
      <c r="H305" s="42"/>
      <c r="I305" s="42"/>
      <c r="J305" s="43"/>
    </row>
    <row r="306" s="13" customFormat="1" ht="35" customHeight="1" spans="1:10">
      <c r="A306" s="25" t="s">
        <v>2455</v>
      </c>
      <c r="B306" s="25" t="s">
        <v>2456</v>
      </c>
      <c r="C306" s="20" t="s">
        <v>1669</v>
      </c>
      <c r="D306" s="20" t="s">
        <v>1670</v>
      </c>
      <c r="E306" s="26" t="s">
        <v>2457</v>
      </c>
      <c r="F306" s="27" t="s">
        <v>1683</v>
      </c>
      <c r="G306" s="446" t="s">
        <v>2080</v>
      </c>
      <c r="H306" s="27" t="s">
        <v>2458</v>
      </c>
      <c r="I306" s="27" t="s">
        <v>1675</v>
      </c>
      <c r="J306" s="27" t="s">
        <v>2459</v>
      </c>
    </row>
    <row r="307" s="13" customFormat="1" ht="35" customHeight="1" spans="1:10">
      <c r="A307" s="29"/>
      <c r="B307" s="29"/>
      <c r="C307" s="20" t="s">
        <v>1669</v>
      </c>
      <c r="D307" s="20" t="s">
        <v>1670</v>
      </c>
      <c r="E307" s="26" t="s">
        <v>2460</v>
      </c>
      <c r="F307" s="27" t="s">
        <v>1683</v>
      </c>
      <c r="G307" s="446" t="s">
        <v>2461</v>
      </c>
      <c r="H307" s="27" t="s">
        <v>1685</v>
      </c>
      <c r="I307" s="27" t="s">
        <v>1675</v>
      </c>
      <c r="J307" s="27" t="s">
        <v>2462</v>
      </c>
    </row>
    <row r="308" s="13" customFormat="1" ht="35" customHeight="1" spans="1:10">
      <c r="A308" s="29"/>
      <c r="B308" s="29"/>
      <c r="C308" s="20" t="s">
        <v>1669</v>
      </c>
      <c r="D308" s="20" t="s">
        <v>1670</v>
      </c>
      <c r="E308" s="26" t="s">
        <v>2463</v>
      </c>
      <c r="F308" s="27" t="s">
        <v>1683</v>
      </c>
      <c r="G308" s="446" t="s">
        <v>2464</v>
      </c>
      <c r="H308" s="27" t="s">
        <v>1685</v>
      </c>
      <c r="I308" s="27" t="s">
        <v>1675</v>
      </c>
      <c r="J308" s="27" t="s">
        <v>2465</v>
      </c>
    </row>
    <row r="309" s="13" customFormat="1" ht="67" customHeight="1" spans="1:10">
      <c r="A309" s="29"/>
      <c r="B309" s="29"/>
      <c r="C309" s="20" t="s">
        <v>1669</v>
      </c>
      <c r="D309" s="20" t="s">
        <v>1670</v>
      </c>
      <c r="E309" s="26" t="s">
        <v>2466</v>
      </c>
      <c r="F309" s="27" t="s">
        <v>1683</v>
      </c>
      <c r="G309" s="446" t="s">
        <v>2151</v>
      </c>
      <c r="H309" s="27" t="s">
        <v>1685</v>
      </c>
      <c r="I309" s="27" t="s">
        <v>1675</v>
      </c>
      <c r="J309" s="27" t="s">
        <v>2467</v>
      </c>
    </row>
    <row r="310" s="13" customFormat="1" ht="35" customHeight="1" spans="1:10">
      <c r="A310" s="29"/>
      <c r="B310" s="29"/>
      <c r="C310" s="20" t="s">
        <v>1669</v>
      </c>
      <c r="D310" s="20" t="s">
        <v>1670</v>
      </c>
      <c r="E310" s="26" t="s">
        <v>2468</v>
      </c>
      <c r="F310" s="27" t="s">
        <v>1683</v>
      </c>
      <c r="G310" s="446" t="s">
        <v>2115</v>
      </c>
      <c r="H310" s="27" t="s">
        <v>1680</v>
      </c>
      <c r="I310" s="27" t="s">
        <v>1675</v>
      </c>
      <c r="J310" s="27" t="s">
        <v>2469</v>
      </c>
    </row>
    <row r="311" s="13" customFormat="1" ht="60" customHeight="1" spans="1:10">
      <c r="A311" s="29"/>
      <c r="B311" s="29"/>
      <c r="C311" s="20" t="s">
        <v>1669</v>
      </c>
      <c r="D311" s="20" t="s">
        <v>1670</v>
      </c>
      <c r="E311" s="26" t="s">
        <v>2470</v>
      </c>
      <c r="F311" s="27" t="s">
        <v>1683</v>
      </c>
      <c r="G311" s="446" t="s">
        <v>2471</v>
      </c>
      <c r="H311" s="27" t="s">
        <v>2472</v>
      </c>
      <c r="I311" s="27" t="s">
        <v>1675</v>
      </c>
      <c r="J311" s="27" t="s">
        <v>2473</v>
      </c>
    </row>
    <row r="312" s="13" customFormat="1" ht="60" customHeight="1" spans="1:10">
      <c r="A312" s="29"/>
      <c r="B312" s="29"/>
      <c r="C312" s="20" t="s">
        <v>1669</v>
      </c>
      <c r="D312" s="20" t="s">
        <v>1670</v>
      </c>
      <c r="E312" s="26" t="s">
        <v>2474</v>
      </c>
      <c r="F312" s="27" t="s">
        <v>1683</v>
      </c>
      <c r="G312" s="446" t="s">
        <v>2475</v>
      </c>
      <c r="H312" s="27" t="s">
        <v>2476</v>
      </c>
      <c r="I312" s="27" t="s">
        <v>1675</v>
      </c>
      <c r="J312" s="27" t="s">
        <v>2477</v>
      </c>
    </row>
    <row r="313" s="13" customFormat="1" ht="60" customHeight="1" spans="1:10">
      <c r="A313" s="29"/>
      <c r="B313" s="29"/>
      <c r="C313" s="20" t="s">
        <v>1669</v>
      </c>
      <c r="D313" s="20" t="s">
        <v>1670</v>
      </c>
      <c r="E313" s="26" t="s">
        <v>2478</v>
      </c>
      <c r="F313" s="27" t="s">
        <v>1683</v>
      </c>
      <c r="G313" s="446" t="s">
        <v>2479</v>
      </c>
      <c r="H313" s="27" t="s">
        <v>1699</v>
      </c>
      <c r="I313" s="27" t="s">
        <v>1675</v>
      </c>
      <c r="J313" s="27" t="s">
        <v>2480</v>
      </c>
    </row>
    <row r="314" s="13" customFormat="1" ht="60" customHeight="1" spans="1:10">
      <c r="A314" s="29"/>
      <c r="B314" s="29"/>
      <c r="C314" s="20" t="s">
        <v>1669</v>
      </c>
      <c r="D314" s="20" t="s">
        <v>1730</v>
      </c>
      <c r="E314" s="26" t="s">
        <v>2481</v>
      </c>
      <c r="F314" s="27" t="s">
        <v>1683</v>
      </c>
      <c r="G314" s="446" t="s">
        <v>1684</v>
      </c>
      <c r="H314" s="27" t="s">
        <v>1719</v>
      </c>
      <c r="I314" s="27" t="s">
        <v>1675</v>
      </c>
      <c r="J314" s="27" t="s">
        <v>2482</v>
      </c>
    </row>
    <row r="315" s="13" customFormat="1" ht="34" customHeight="1" spans="1:10">
      <c r="A315" s="29"/>
      <c r="B315" s="29"/>
      <c r="C315" s="20" t="s">
        <v>1669</v>
      </c>
      <c r="D315" s="20" t="s">
        <v>1730</v>
      </c>
      <c r="E315" s="26" t="s">
        <v>2483</v>
      </c>
      <c r="F315" s="27" t="s">
        <v>1678</v>
      </c>
      <c r="G315" s="446" t="s">
        <v>1738</v>
      </c>
      <c r="H315" s="27" t="s">
        <v>1719</v>
      </c>
      <c r="I315" s="27" t="s">
        <v>1675</v>
      </c>
      <c r="J315" s="27" t="s">
        <v>2484</v>
      </c>
    </row>
    <row r="316" s="13" customFormat="1" ht="35" customHeight="1" spans="1:10">
      <c r="A316" s="29"/>
      <c r="B316" s="29"/>
      <c r="C316" s="20" t="s">
        <v>1669</v>
      </c>
      <c r="D316" s="20" t="s">
        <v>1740</v>
      </c>
      <c r="E316" s="26" t="s">
        <v>2485</v>
      </c>
      <c r="F316" s="27" t="s">
        <v>1790</v>
      </c>
      <c r="G316" s="446" t="s">
        <v>1679</v>
      </c>
      <c r="H316" s="27" t="s">
        <v>1705</v>
      </c>
      <c r="I316" s="27" t="s">
        <v>1675</v>
      </c>
      <c r="J316" s="27" t="s">
        <v>2486</v>
      </c>
    </row>
    <row r="317" s="13" customFormat="1" ht="35" customHeight="1" spans="1:10">
      <c r="A317" s="29"/>
      <c r="B317" s="29"/>
      <c r="C317" s="20" t="s">
        <v>1669</v>
      </c>
      <c r="D317" s="20" t="s">
        <v>1740</v>
      </c>
      <c r="E317" s="26" t="s">
        <v>2487</v>
      </c>
      <c r="F317" s="27" t="s">
        <v>1683</v>
      </c>
      <c r="G317" s="446" t="s">
        <v>1684</v>
      </c>
      <c r="H317" s="27" t="s">
        <v>1719</v>
      </c>
      <c r="I317" s="27" t="s">
        <v>1675</v>
      </c>
      <c r="J317" s="27" t="s">
        <v>2488</v>
      </c>
    </row>
    <row r="318" s="13" customFormat="1" ht="35" customHeight="1" spans="1:10">
      <c r="A318" s="29"/>
      <c r="B318" s="29"/>
      <c r="C318" s="20" t="s">
        <v>1669</v>
      </c>
      <c r="D318" s="20" t="s">
        <v>1848</v>
      </c>
      <c r="E318" s="26" t="s">
        <v>1849</v>
      </c>
      <c r="F318" s="27" t="s">
        <v>1683</v>
      </c>
      <c r="G318" s="446" t="s">
        <v>2489</v>
      </c>
      <c r="H318" s="27" t="s">
        <v>2490</v>
      </c>
      <c r="I318" s="27" t="s">
        <v>1675</v>
      </c>
      <c r="J318" s="27" t="s">
        <v>2469</v>
      </c>
    </row>
    <row r="319" s="13" customFormat="1" ht="35" customHeight="1" spans="1:10">
      <c r="A319" s="29"/>
      <c r="B319" s="29"/>
      <c r="C319" s="20" t="s">
        <v>1746</v>
      </c>
      <c r="D319" s="20" t="s">
        <v>2049</v>
      </c>
      <c r="E319" s="26" t="s">
        <v>2491</v>
      </c>
      <c r="F319" s="27" t="s">
        <v>1683</v>
      </c>
      <c r="G319" s="446" t="s">
        <v>1684</v>
      </c>
      <c r="H319" s="27" t="s">
        <v>1719</v>
      </c>
      <c r="I319" s="27" t="s">
        <v>1675</v>
      </c>
      <c r="J319" s="27" t="s">
        <v>2492</v>
      </c>
    </row>
    <row r="320" s="13" customFormat="1" ht="35" customHeight="1" spans="1:10">
      <c r="A320" s="29"/>
      <c r="B320" s="29"/>
      <c r="C320" s="20" t="s">
        <v>1746</v>
      </c>
      <c r="D320" s="20" t="s">
        <v>2049</v>
      </c>
      <c r="E320" s="26" t="s">
        <v>2493</v>
      </c>
      <c r="F320" s="27" t="s">
        <v>1678</v>
      </c>
      <c r="G320" s="446" t="s">
        <v>1738</v>
      </c>
      <c r="H320" s="27" t="s">
        <v>1719</v>
      </c>
      <c r="I320" s="27" t="s">
        <v>1675</v>
      </c>
      <c r="J320" s="27" t="s">
        <v>2494</v>
      </c>
    </row>
    <row r="321" s="13" customFormat="1" ht="35" customHeight="1" spans="1:10">
      <c r="A321" s="29"/>
      <c r="B321" s="29"/>
      <c r="C321" s="20" t="s">
        <v>1746</v>
      </c>
      <c r="D321" s="20" t="s">
        <v>2049</v>
      </c>
      <c r="E321" s="26" t="s">
        <v>2495</v>
      </c>
      <c r="F321" s="27" t="s">
        <v>1683</v>
      </c>
      <c r="G321" s="446" t="s">
        <v>2496</v>
      </c>
      <c r="H321" s="27" t="s">
        <v>1719</v>
      </c>
      <c r="I321" s="27" t="s">
        <v>1675</v>
      </c>
      <c r="J321" s="27" t="s">
        <v>2497</v>
      </c>
    </row>
    <row r="322" s="13" customFormat="1" ht="35" customHeight="1" spans="1:10">
      <c r="A322" s="29"/>
      <c r="B322" s="29"/>
      <c r="C322" s="20" t="s">
        <v>1746</v>
      </c>
      <c r="D322" s="20" t="s">
        <v>1859</v>
      </c>
      <c r="E322" s="26" t="s">
        <v>2498</v>
      </c>
      <c r="F322" s="27" t="s">
        <v>1678</v>
      </c>
      <c r="G322" s="446" t="s">
        <v>2115</v>
      </c>
      <c r="H322" s="27" t="s">
        <v>1705</v>
      </c>
      <c r="I322" s="27" t="s">
        <v>1675</v>
      </c>
      <c r="J322" s="27" t="s">
        <v>2499</v>
      </c>
    </row>
    <row r="323" s="13" customFormat="1" ht="35" customHeight="1" spans="1:10">
      <c r="A323" s="29"/>
      <c r="B323" s="29"/>
      <c r="C323" s="20" t="s">
        <v>1746</v>
      </c>
      <c r="D323" s="20" t="s">
        <v>1859</v>
      </c>
      <c r="E323" s="26" t="s">
        <v>2500</v>
      </c>
      <c r="F323" s="27" t="s">
        <v>1683</v>
      </c>
      <c r="G323" s="446" t="s">
        <v>2501</v>
      </c>
      <c r="H323" s="27" t="s">
        <v>1752</v>
      </c>
      <c r="I323" s="27" t="s">
        <v>1753</v>
      </c>
      <c r="J323" s="27" t="s">
        <v>2502</v>
      </c>
    </row>
    <row r="324" s="13" customFormat="1" ht="35" customHeight="1" spans="1:10">
      <c r="A324" s="30"/>
      <c r="B324" s="30"/>
      <c r="C324" s="20" t="s">
        <v>1755</v>
      </c>
      <c r="D324" s="20" t="s">
        <v>1756</v>
      </c>
      <c r="E324" s="26" t="s">
        <v>2503</v>
      </c>
      <c r="F324" s="27" t="s">
        <v>1678</v>
      </c>
      <c r="G324" s="446" t="s">
        <v>1878</v>
      </c>
      <c r="H324" s="27" t="s">
        <v>1719</v>
      </c>
      <c r="I324" s="27" t="s">
        <v>1753</v>
      </c>
      <c r="J324" s="27" t="s">
        <v>2504</v>
      </c>
    </row>
    <row r="325" s="13" customFormat="1" ht="35" customHeight="1" spans="1:10">
      <c r="A325" s="20" t="s">
        <v>2505</v>
      </c>
      <c r="B325" s="40"/>
      <c r="C325" s="40"/>
      <c r="D325" s="40"/>
      <c r="E325" s="41"/>
      <c r="F325" s="42"/>
      <c r="G325" s="41"/>
      <c r="H325" s="42"/>
      <c r="I325" s="42"/>
      <c r="J325" s="43"/>
    </row>
    <row r="326" s="11" customFormat="1" ht="28.5" spans="1:10">
      <c r="A326" s="25" t="s">
        <v>2506</v>
      </c>
      <c r="B326" s="25" t="s">
        <v>2507</v>
      </c>
      <c r="C326" s="20" t="s">
        <v>1669</v>
      </c>
      <c r="D326" s="20" t="s">
        <v>1670</v>
      </c>
      <c r="E326" s="26" t="s">
        <v>2508</v>
      </c>
      <c r="F326" s="28" t="s">
        <v>1678</v>
      </c>
      <c r="G326" s="447" t="s">
        <v>2509</v>
      </c>
      <c r="H326" s="28" t="s">
        <v>2510</v>
      </c>
      <c r="I326" s="28" t="s">
        <v>1675</v>
      </c>
      <c r="J326" s="28" t="s">
        <v>2511</v>
      </c>
    </row>
    <row r="327" s="11" customFormat="1" ht="29" customHeight="1" spans="1:10">
      <c r="A327" s="29"/>
      <c r="B327" s="29"/>
      <c r="C327" s="20" t="s">
        <v>1669</v>
      </c>
      <c r="D327" s="20" t="s">
        <v>1670</v>
      </c>
      <c r="E327" s="26" t="s">
        <v>2512</v>
      </c>
      <c r="F327" s="28" t="s">
        <v>1678</v>
      </c>
      <c r="G327" s="447" t="s">
        <v>1976</v>
      </c>
      <c r="H327" s="28" t="s">
        <v>2510</v>
      </c>
      <c r="I327" s="28" t="s">
        <v>1675</v>
      </c>
      <c r="J327" s="28" t="s">
        <v>2513</v>
      </c>
    </row>
    <row r="328" s="11" customFormat="1" ht="56" customHeight="1" spans="1:10">
      <c r="A328" s="29"/>
      <c r="B328" s="29"/>
      <c r="C328" s="20" t="s">
        <v>1669</v>
      </c>
      <c r="D328" s="20" t="s">
        <v>1670</v>
      </c>
      <c r="E328" s="26" t="s">
        <v>2514</v>
      </c>
      <c r="F328" s="28" t="s">
        <v>1678</v>
      </c>
      <c r="G328" s="447" t="s">
        <v>1684</v>
      </c>
      <c r="H328" s="28" t="s">
        <v>2510</v>
      </c>
      <c r="I328" s="28" t="s">
        <v>1675</v>
      </c>
      <c r="J328" s="28" t="s">
        <v>2515</v>
      </c>
    </row>
    <row r="329" s="11" customFormat="1" ht="36" customHeight="1" spans="1:10">
      <c r="A329" s="29"/>
      <c r="B329" s="29"/>
      <c r="C329" s="20" t="s">
        <v>1669</v>
      </c>
      <c r="D329" s="20" t="s">
        <v>1730</v>
      </c>
      <c r="E329" s="26" t="s">
        <v>2516</v>
      </c>
      <c r="F329" s="27" t="s">
        <v>1678</v>
      </c>
      <c r="G329" s="446" t="s">
        <v>1933</v>
      </c>
      <c r="H329" s="27" t="s">
        <v>1719</v>
      </c>
      <c r="I329" s="27" t="s">
        <v>1675</v>
      </c>
      <c r="J329" s="27" t="s">
        <v>2517</v>
      </c>
    </row>
    <row r="330" s="11" customFormat="1" ht="27" customHeight="1" spans="1:10">
      <c r="A330" s="29"/>
      <c r="B330" s="29"/>
      <c r="C330" s="20" t="s">
        <v>1669</v>
      </c>
      <c r="D330" s="20" t="s">
        <v>1730</v>
      </c>
      <c r="E330" s="26" t="s">
        <v>2518</v>
      </c>
      <c r="F330" s="27" t="s">
        <v>1678</v>
      </c>
      <c r="G330" s="446" t="s">
        <v>1702</v>
      </c>
      <c r="H330" s="27" t="s">
        <v>1719</v>
      </c>
      <c r="I330" s="27" t="s">
        <v>1675</v>
      </c>
      <c r="J330" s="27" t="s">
        <v>2519</v>
      </c>
    </row>
    <row r="331" s="11" customFormat="1" ht="59" customHeight="1" spans="1:10">
      <c r="A331" s="29"/>
      <c r="B331" s="29"/>
      <c r="C331" s="20" t="s">
        <v>1669</v>
      </c>
      <c r="D331" s="20" t="s">
        <v>1740</v>
      </c>
      <c r="E331" s="26" t="s">
        <v>2520</v>
      </c>
      <c r="F331" s="27" t="s">
        <v>1683</v>
      </c>
      <c r="G331" s="446" t="s">
        <v>1878</v>
      </c>
      <c r="H331" s="27" t="s">
        <v>1719</v>
      </c>
      <c r="I331" s="27" t="s">
        <v>1675</v>
      </c>
      <c r="J331" s="27" t="s">
        <v>2521</v>
      </c>
    </row>
    <row r="332" s="11" customFormat="1" ht="38" customHeight="1" spans="1:10">
      <c r="A332" s="29"/>
      <c r="B332" s="29"/>
      <c r="C332" s="20" t="s">
        <v>1746</v>
      </c>
      <c r="D332" s="20" t="s">
        <v>1747</v>
      </c>
      <c r="E332" s="26" t="s">
        <v>2522</v>
      </c>
      <c r="F332" s="27" t="s">
        <v>1683</v>
      </c>
      <c r="G332" s="446" t="s">
        <v>2523</v>
      </c>
      <c r="H332" s="27" t="s">
        <v>2524</v>
      </c>
      <c r="I332" s="27" t="s">
        <v>1753</v>
      </c>
      <c r="J332" s="27" t="s">
        <v>2517</v>
      </c>
    </row>
    <row r="333" s="11" customFormat="1" ht="30" customHeight="1" spans="1:10">
      <c r="A333" s="30"/>
      <c r="B333" s="30"/>
      <c r="C333" s="20" t="s">
        <v>1755</v>
      </c>
      <c r="D333" s="20" t="s">
        <v>1756</v>
      </c>
      <c r="E333" s="26" t="s">
        <v>2525</v>
      </c>
      <c r="F333" s="27" t="s">
        <v>1678</v>
      </c>
      <c r="G333" s="446" t="s">
        <v>1933</v>
      </c>
      <c r="H333" s="27" t="s">
        <v>1719</v>
      </c>
      <c r="I333" s="27" t="s">
        <v>1753</v>
      </c>
      <c r="J333" s="27" t="s">
        <v>2526</v>
      </c>
    </row>
    <row r="334" s="11" customFormat="1" ht="30" customHeight="1" spans="1:10">
      <c r="A334" s="20" t="s">
        <v>2527</v>
      </c>
      <c r="B334" s="40"/>
      <c r="C334" s="40"/>
      <c r="D334" s="40"/>
      <c r="E334" s="41"/>
      <c r="F334" s="42"/>
      <c r="G334" s="41"/>
      <c r="H334" s="42"/>
      <c r="I334" s="42"/>
      <c r="J334" s="43"/>
    </row>
    <row r="335" s="11" customFormat="1" ht="26" customHeight="1" spans="1:10">
      <c r="A335" s="25" t="s">
        <v>2528</v>
      </c>
      <c r="B335" s="25" t="s">
        <v>2529</v>
      </c>
      <c r="C335" s="20" t="s">
        <v>1669</v>
      </c>
      <c r="D335" s="20" t="s">
        <v>1670</v>
      </c>
      <c r="E335" s="26" t="s">
        <v>2530</v>
      </c>
      <c r="F335" s="27" t="s">
        <v>1683</v>
      </c>
      <c r="G335" s="446" t="s">
        <v>2531</v>
      </c>
      <c r="H335" s="27" t="s">
        <v>1699</v>
      </c>
      <c r="I335" s="27" t="s">
        <v>1675</v>
      </c>
      <c r="J335" s="27" t="s">
        <v>2532</v>
      </c>
    </row>
    <row r="336" s="11" customFormat="1" ht="24" customHeight="1" spans="1:10">
      <c r="A336" s="29"/>
      <c r="B336" s="29"/>
      <c r="C336" s="20" t="s">
        <v>1669</v>
      </c>
      <c r="D336" s="20" t="s">
        <v>1730</v>
      </c>
      <c r="E336" s="26" t="s">
        <v>2533</v>
      </c>
      <c r="F336" s="27" t="s">
        <v>1683</v>
      </c>
      <c r="G336" s="446" t="s">
        <v>1684</v>
      </c>
      <c r="H336" s="27" t="s">
        <v>1719</v>
      </c>
      <c r="I336" s="27" t="s">
        <v>1675</v>
      </c>
      <c r="J336" s="27" t="s">
        <v>2534</v>
      </c>
    </row>
    <row r="337" s="11" customFormat="1" ht="24" customHeight="1" spans="1:10">
      <c r="A337" s="29"/>
      <c r="B337" s="29"/>
      <c r="C337" s="20" t="s">
        <v>1669</v>
      </c>
      <c r="D337" s="20" t="s">
        <v>1740</v>
      </c>
      <c r="E337" s="26" t="s">
        <v>2535</v>
      </c>
      <c r="F337" s="27" t="s">
        <v>1683</v>
      </c>
      <c r="G337" s="446" t="s">
        <v>1679</v>
      </c>
      <c r="H337" s="27" t="s">
        <v>1705</v>
      </c>
      <c r="I337" s="27" t="s">
        <v>1675</v>
      </c>
      <c r="J337" s="27" t="s">
        <v>2536</v>
      </c>
    </row>
    <row r="338" s="11" customFormat="1" ht="31" customHeight="1" spans="1:10">
      <c r="A338" s="29"/>
      <c r="B338" s="29"/>
      <c r="C338" s="20" t="s">
        <v>1746</v>
      </c>
      <c r="D338" s="20" t="s">
        <v>1747</v>
      </c>
      <c r="E338" s="26" t="s">
        <v>2537</v>
      </c>
      <c r="F338" s="28" t="s">
        <v>1683</v>
      </c>
      <c r="G338" s="447" t="s">
        <v>2496</v>
      </c>
      <c r="H338" s="28" t="s">
        <v>1691</v>
      </c>
      <c r="I338" s="28" t="s">
        <v>1675</v>
      </c>
      <c r="J338" s="28" t="s">
        <v>2538</v>
      </c>
    </row>
    <row r="339" s="11" customFormat="1" ht="30" customHeight="1" spans="1:10">
      <c r="A339" s="29"/>
      <c r="B339" s="29"/>
      <c r="C339" s="20" t="s">
        <v>1746</v>
      </c>
      <c r="D339" s="20" t="s">
        <v>1859</v>
      </c>
      <c r="E339" s="26" t="s">
        <v>2539</v>
      </c>
      <c r="F339" s="27" t="s">
        <v>1683</v>
      </c>
      <c r="G339" s="446" t="s">
        <v>1684</v>
      </c>
      <c r="H339" s="27" t="s">
        <v>1719</v>
      </c>
      <c r="I339" s="27" t="s">
        <v>1675</v>
      </c>
      <c r="J339" s="27" t="s">
        <v>2540</v>
      </c>
    </row>
    <row r="340" s="11" customFormat="1" ht="35" customHeight="1" spans="1:10">
      <c r="A340" s="29"/>
      <c r="B340" s="29"/>
      <c r="C340" s="20" t="s">
        <v>1755</v>
      </c>
      <c r="D340" s="20" t="s">
        <v>1756</v>
      </c>
      <c r="E340" s="26" t="s">
        <v>2541</v>
      </c>
      <c r="F340" s="27" t="s">
        <v>1678</v>
      </c>
      <c r="G340" s="446" t="s">
        <v>1878</v>
      </c>
      <c r="H340" s="27" t="s">
        <v>1719</v>
      </c>
      <c r="I340" s="27" t="s">
        <v>1753</v>
      </c>
      <c r="J340" s="27" t="s">
        <v>2542</v>
      </c>
    </row>
    <row r="341" s="11" customFormat="1" ht="35" customHeight="1" spans="1:10">
      <c r="A341" s="30"/>
      <c r="B341" s="30"/>
      <c r="C341" s="20" t="s">
        <v>1755</v>
      </c>
      <c r="D341" s="20" t="s">
        <v>1756</v>
      </c>
      <c r="E341" s="26" t="s">
        <v>2543</v>
      </c>
      <c r="F341" s="27" t="s">
        <v>1678</v>
      </c>
      <c r="G341" s="446" t="s">
        <v>1702</v>
      </c>
      <c r="H341" s="27" t="s">
        <v>1719</v>
      </c>
      <c r="I341" s="27" t="s">
        <v>1753</v>
      </c>
      <c r="J341" s="27" t="s">
        <v>2544</v>
      </c>
    </row>
    <row r="342" s="11" customFormat="1" ht="33" customHeight="1" spans="1:10">
      <c r="A342" s="25" t="s">
        <v>2545</v>
      </c>
      <c r="B342" s="25" t="s">
        <v>2546</v>
      </c>
      <c r="C342" s="20" t="s">
        <v>1669</v>
      </c>
      <c r="D342" s="20" t="s">
        <v>1670</v>
      </c>
      <c r="E342" s="26" t="s">
        <v>2547</v>
      </c>
      <c r="F342" s="27" t="s">
        <v>1683</v>
      </c>
      <c r="G342" s="446" t="s">
        <v>2260</v>
      </c>
      <c r="H342" s="27" t="s">
        <v>2548</v>
      </c>
      <c r="I342" s="27" t="s">
        <v>1675</v>
      </c>
      <c r="J342" s="27" t="s">
        <v>2549</v>
      </c>
    </row>
    <row r="343" s="11" customFormat="1" ht="21" customHeight="1" spans="1:10">
      <c r="A343" s="29"/>
      <c r="B343" s="29"/>
      <c r="C343" s="20" t="s">
        <v>1669</v>
      </c>
      <c r="D343" s="20" t="s">
        <v>1730</v>
      </c>
      <c r="E343" s="26" t="s">
        <v>2550</v>
      </c>
      <c r="F343" s="27" t="s">
        <v>1683</v>
      </c>
      <c r="G343" s="446" t="s">
        <v>2551</v>
      </c>
      <c r="H343" s="27" t="s">
        <v>2552</v>
      </c>
      <c r="I343" s="27" t="s">
        <v>1675</v>
      </c>
      <c r="J343" s="27" t="s">
        <v>2553</v>
      </c>
    </row>
    <row r="344" s="11" customFormat="1" ht="30" customHeight="1" spans="1:10">
      <c r="A344" s="29"/>
      <c r="B344" s="29"/>
      <c r="C344" s="20" t="s">
        <v>1669</v>
      </c>
      <c r="D344" s="20" t="s">
        <v>1730</v>
      </c>
      <c r="E344" s="26" t="s">
        <v>2554</v>
      </c>
      <c r="F344" s="27" t="s">
        <v>1683</v>
      </c>
      <c r="G344" s="446" t="s">
        <v>1702</v>
      </c>
      <c r="H344" s="27" t="s">
        <v>2552</v>
      </c>
      <c r="I344" s="27" t="s">
        <v>1675</v>
      </c>
      <c r="J344" s="27" t="s">
        <v>2553</v>
      </c>
    </row>
    <row r="345" s="11" customFormat="1" ht="22" customHeight="1" spans="1:10">
      <c r="A345" s="29"/>
      <c r="B345" s="29"/>
      <c r="C345" s="20" t="s">
        <v>1669</v>
      </c>
      <c r="D345" s="20" t="s">
        <v>1730</v>
      </c>
      <c r="E345" s="26" t="s">
        <v>2555</v>
      </c>
      <c r="F345" s="27" t="s">
        <v>1683</v>
      </c>
      <c r="G345" s="446" t="s">
        <v>1933</v>
      </c>
      <c r="H345" s="27" t="s">
        <v>2552</v>
      </c>
      <c r="I345" s="27" t="s">
        <v>1675</v>
      </c>
      <c r="J345" s="27" t="s">
        <v>2553</v>
      </c>
    </row>
    <row r="346" s="11" customFormat="1" ht="24" customHeight="1" spans="1:10">
      <c r="A346" s="29"/>
      <c r="B346" s="29"/>
      <c r="C346" s="20" t="s">
        <v>1669</v>
      </c>
      <c r="D346" s="20" t="s">
        <v>1740</v>
      </c>
      <c r="E346" s="26" t="s">
        <v>2556</v>
      </c>
      <c r="F346" s="27" t="s">
        <v>1683</v>
      </c>
      <c r="G346" s="446" t="s">
        <v>1684</v>
      </c>
      <c r="H346" s="27" t="s">
        <v>1719</v>
      </c>
      <c r="I346" s="27" t="s">
        <v>1675</v>
      </c>
      <c r="J346" s="27" t="s">
        <v>2557</v>
      </c>
    </row>
    <row r="347" s="11" customFormat="1" ht="21" customHeight="1" spans="1:10">
      <c r="A347" s="29"/>
      <c r="B347" s="29"/>
      <c r="C347" s="20" t="s">
        <v>1669</v>
      </c>
      <c r="D347" s="20" t="s">
        <v>1848</v>
      </c>
      <c r="E347" s="20" t="s">
        <v>2558</v>
      </c>
      <c r="F347" s="20" t="s">
        <v>1790</v>
      </c>
      <c r="G347" s="20" t="s">
        <v>2559</v>
      </c>
      <c r="H347" s="20" t="s">
        <v>1851</v>
      </c>
      <c r="I347" s="20" t="s">
        <v>1675</v>
      </c>
      <c r="J347" s="31" t="s">
        <v>2560</v>
      </c>
    </row>
    <row r="348" s="11" customFormat="1" ht="27" spans="1:10">
      <c r="A348" s="29"/>
      <c r="B348" s="29"/>
      <c r="C348" s="20" t="s">
        <v>1746</v>
      </c>
      <c r="D348" s="20" t="s">
        <v>1747</v>
      </c>
      <c r="E348" s="26" t="s">
        <v>2561</v>
      </c>
      <c r="F348" s="27" t="s">
        <v>1683</v>
      </c>
      <c r="G348" s="446" t="s">
        <v>2562</v>
      </c>
      <c r="H348" s="27" t="s">
        <v>1752</v>
      </c>
      <c r="I348" s="27" t="s">
        <v>1753</v>
      </c>
      <c r="J348" s="27" t="s">
        <v>2563</v>
      </c>
    </row>
    <row r="349" s="11" customFormat="1" ht="29" customHeight="1" spans="1:10">
      <c r="A349" s="29"/>
      <c r="B349" s="29"/>
      <c r="C349" s="20" t="s">
        <v>1755</v>
      </c>
      <c r="D349" s="20" t="s">
        <v>1756</v>
      </c>
      <c r="E349" s="26" t="s">
        <v>2564</v>
      </c>
      <c r="F349" s="27" t="s">
        <v>1678</v>
      </c>
      <c r="G349" s="446" t="s">
        <v>1702</v>
      </c>
      <c r="H349" s="27" t="s">
        <v>1719</v>
      </c>
      <c r="I349" s="27" t="s">
        <v>1753</v>
      </c>
      <c r="J349" s="27" t="s">
        <v>2565</v>
      </c>
    </row>
    <row r="350" s="11" customFormat="1" ht="25" customHeight="1" spans="1:10">
      <c r="A350" s="30"/>
      <c r="B350" s="30"/>
      <c r="C350" s="20" t="s">
        <v>1755</v>
      </c>
      <c r="D350" s="20" t="s">
        <v>1756</v>
      </c>
      <c r="E350" s="26" t="s">
        <v>2541</v>
      </c>
      <c r="F350" s="27" t="s">
        <v>1678</v>
      </c>
      <c r="G350" s="446" t="s">
        <v>1702</v>
      </c>
      <c r="H350" s="27" t="s">
        <v>1719</v>
      </c>
      <c r="I350" s="27" t="s">
        <v>1753</v>
      </c>
      <c r="J350" s="27" t="s">
        <v>2565</v>
      </c>
    </row>
    <row r="351" s="11" customFormat="1" ht="14.25" spans="1:10">
      <c r="A351" s="20" t="s">
        <v>2566</v>
      </c>
      <c r="B351" s="40"/>
      <c r="C351" s="40"/>
      <c r="D351" s="40"/>
      <c r="E351" s="41"/>
      <c r="F351" s="42"/>
      <c r="G351" s="41"/>
      <c r="H351" s="42"/>
      <c r="I351" s="42"/>
      <c r="J351" s="43"/>
    </row>
    <row r="352" s="11" customFormat="1" ht="14.25" spans="1:10">
      <c r="A352" s="25" t="s">
        <v>2567</v>
      </c>
      <c r="B352" s="25" t="s">
        <v>2568</v>
      </c>
      <c r="C352" s="20" t="s">
        <v>1669</v>
      </c>
      <c r="D352" s="20" t="s">
        <v>1670</v>
      </c>
      <c r="E352" s="26" t="s">
        <v>2569</v>
      </c>
      <c r="F352" s="28" t="s">
        <v>1683</v>
      </c>
      <c r="G352" s="447" t="s">
        <v>2570</v>
      </c>
      <c r="H352" s="28" t="s">
        <v>1699</v>
      </c>
      <c r="I352" s="28" t="s">
        <v>1675</v>
      </c>
      <c r="J352" s="28" t="s">
        <v>2571</v>
      </c>
    </row>
    <row r="353" s="11" customFormat="1" ht="42.75" spans="1:10">
      <c r="A353" s="44"/>
      <c r="B353" s="44"/>
      <c r="C353" s="20" t="s">
        <v>1669</v>
      </c>
      <c r="D353" s="20" t="s">
        <v>1670</v>
      </c>
      <c r="E353" s="26" t="s">
        <v>2572</v>
      </c>
      <c r="F353" s="28" t="s">
        <v>1683</v>
      </c>
      <c r="G353" s="447" t="s">
        <v>2573</v>
      </c>
      <c r="H353" s="28" t="s">
        <v>1699</v>
      </c>
      <c r="I353" s="28" t="s">
        <v>1675</v>
      </c>
      <c r="J353" s="28" t="s">
        <v>2574</v>
      </c>
    </row>
    <row r="354" s="11" customFormat="1" ht="14.25" spans="1:10">
      <c r="A354" s="44"/>
      <c r="B354" s="44"/>
      <c r="C354" s="20" t="s">
        <v>1669</v>
      </c>
      <c r="D354" s="20" t="s">
        <v>1730</v>
      </c>
      <c r="E354" s="26" t="s">
        <v>2575</v>
      </c>
      <c r="F354" s="28" t="s">
        <v>1683</v>
      </c>
      <c r="G354" s="447" t="s">
        <v>2426</v>
      </c>
      <c r="H354" s="28" t="s">
        <v>1719</v>
      </c>
      <c r="I354" s="28" t="s">
        <v>1675</v>
      </c>
      <c r="J354" s="28" t="s">
        <v>2576</v>
      </c>
    </row>
    <row r="355" s="11" customFormat="1" ht="14.25" spans="1:10">
      <c r="A355" s="44"/>
      <c r="B355" s="44"/>
      <c r="C355" s="20" t="s">
        <v>1669</v>
      </c>
      <c r="D355" s="20" t="s">
        <v>1730</v>
      </c>
      <c r="E355" s="26" t="s">
        <v>2577</v>
      </c>
      <c r="F355" s="28" t="s">
        <v>1683</v>
      </c>
      <c r="G355" s="447" t="s">
        <v>2429</v>
      </c>
      <c r="H355" s="28" t="s">
        <v>1719</v>
      </c>
      <c r="I355" s="28" t="s">
        <v>1675</v>
      </c>
      <c r="J355" s="28" t="s">
        <v>2578</v>
      </c>
    </row>
    <row r="356" s="11" customFormat="1" ht="14.25" spans="1:10">
      <c r="A356" s="44"/>
      <c r="B356" s="44"/>
      <c r="C356" s="20" t="s">
        <v>1669</v>
      </c>
      <c r="D356" s="20" t="s">
        <v>1740</v>
      </c>
      <c r="E356" s="26" t="s">
        <v>2579</v>
      </c>
      <c r="F356" s="28" t="s">
        <v>1683</v>
      </c>
      <c r="G356" s="447" t="s">
        <v>2426</v>
      </c>
      <c r="H356" s="28" t="s">
        <v>1719</v>
      </c>
      <c r="I356" s="28" t="s">
        <v>1675</v>
      </c>
      <c r="J356" s="28" t="s">
        <v>2580</v>
      </c>
    </row>
    <row r="357" s="11" customFormat="1" ht="57" spans="1:10">
      <c r="A357" s="44"/>
      <c r="B357" s="44"/>
      <c r="C357" s="20" t="s">
        <v>1746</v>
      </c>
      <c r="D357" s="20" t="s">
        <v>1747</v>
      </c>
      <c r="E357" s="26" t="s">
        <v>2581</v>
      </c>
      <c r="F357" s="28" t="s">
        <v>1683</v>
      </c>
      <c r="G357" s="447" t="s">
        <v>2582</v>
      </c>
      <c r="H357" s="28" t="s">
        <v>1752</v>
      </c>
      <c r="I357" s="28" t="s">
        <v>1753</v>
      </c>
      <c r="J357" s="28" t="s">
        <v>2583</v>
      </c>
    </row>
    <row r="358" s="11" customFormat="1" ht="28.5" spans="1:10">
      <c r="A358" s="45"/>
      <c r="B358" s="45"/>
      <c r="C358" s="20" t="s">
        <v>1755</v>
      </c>
      <c r="D358" s="20" t="s">
        <v>1756</v>
      </c>
      <c r="E358" s="26" t="s">
        <v>2584</v>
      </c>
      <c r="F358" s="28" t="s">
        <v>1678</v>
      </c>
      <c r="G358" s="447" t="s">
        <v>2429</v>
      </c>
      <c r="H358" s="28" t="s">
        <v>1719</v>
      </c>
      <c r="I358" s="28" t="s">
        <v>1753</v>
      </c>
      <c r="J358" s="28" t="s">
        <v>2585</v>
      </c>
    </row>
    <row r="359" s="11" customFormat="1" ht="30" customHeight="1" spans="1:10">
      <c r="A359" s="44" t="s">
        <v>2586</v>
      </c>
      <c r="B359" s="44"/>
      <c r="C359" s="20"/>
      <c r="D359" s="20"/>
      <c r="E359" s="26"/>
      <c r="F359" s="28"/>
      <c r="G359" s="28"/>
      <c r="H359" s="28"/>
      <c r="I359" s="28"/>
      <c r="J359" s="28"/>
    </row>
    <row r="360" s="11" customFormat="1" ht="14.25" spans="1:10">
      <c r="A360" s="25" t="s">
        <v>2587</v>
      </c>
      <c r="B360" s="25" t="s">
        <v>2588</v>
      </c>
      <c r="C360" s="20" t="s">
        <v>1669</v>
      </c>
      <c r="D360" s="20" t="s">
        <v>1670</v>
      </c>
      <c r="E360" s="26" t="s">
        <v>2589</v>
      </c>
      <c r="F360" s="27" t="s">
        <v>1678</v>
      </c>
      <c r="G360" s="446" t="s">
        <v>2590</v>
      </c>
      <c r="H360" s="27" t="s">
        <v>1719</v>
      </c>
      <c r="I360" s="27" t="s">
        <v>1675</v>
      </c>
      <c r="J360" s="27" t="s">
        <v>2591</v>
      </c>
    </row>
    <row r="361" s="11" customFormat="1" ht="14.25" spans="1:10">
      <c r="A361" s="29"/>
      <c r="B361" s="29"/>
      <c r="C361" s="20" t="s">
        <v>1669</v>
      </c>
      <c r="D361" s="20" t="s">
        <v>1670</v>
      </c>
      <c r="E361" s="26" t="s">
        <v>2592</v>
      </c>
      <c r="F361" s="27" t="s">
        <v>1678</v>
      </c>
      <c r="G361" s="446" t="s">
        <v>2593</v>
      </c>
      <c r="H361" s="27" t="s">
        <v>1685</v>
      </c>
      <c r="I361" s="27" t="s">
        <v>1675</v>
      </c>
      <c r="J361" s="27" t="s">
        <v>2591</v>
      </c>
    </row>
    <row r="362" s="11" customFormat="1" ht="14.25" spans="1:10">
      <c r="A362" s="29"/>
      <c r="B362" s="29"/>
      <c r="C362" s="20" t="s">
        <v>1669</v>
      </c>
      <c r="D362" s="20" t="s">
        <v>1670</v>
      </c>
      <c r="E362" s="26" t="s">
        <v>2594</v>
      </c>
      <c r="F362" s="27" t="s">
        <v>1678</v>
      </c>
      <c r="G362" s="446" t="s">
        <v>1835</v>
      </c>
      <c r="H362" s="27" t="s">
        <v>1868</v>
      </c>
      <c r="I362" s="27" t="s">
        <v>1675</v>
      </c>
      <c r="J362" s="27" t="s">
        <v>2591</v>
      </c>
    </row>
    <row r="363" s="11" customFormat="1" ht="14.25" spans="1:10">
      <c r="A363" s="29"/>
      <c r="B363" s="29"/>
      <c r="C363" s="20" t="s">
        <v>1669</v>
      </c>
      <c r="D363" s="20" t="s">
        <v>1670</v>
      </c>
      <c r="E363" s="26" t="s">
        <v>2595</v>
      </c>
      <c r="F363" s="27" t="s">
        <v>1678</v>
      </c>
      <c r="G363" s="446" t="s">
        <v>2596</v>
      </c>
      <c r="H363" s="27" t="s">
        <v>1685</v>
      </c>
      <c r="I363" s="27" t="s">
        <v>1675</v>
      </c>
      <c r="J363" s="27" t="s">
        <v>2591</v>
      </c>
    </row>
    <row r="364" s="11" customFormat="1" ht="14.25" spans="1:10">
      <c r="A364" s="29"/>
      <c r="B364" s="29"/>
      <c r="C364" s="20" t="s">
        <v>1669</v>
      </c>
      <c r="D364" s="20" t="s">
        <v>1670</v>
      </c>
      <c r="E364" s="26" t="s">
        <v>2597</v>
      </c>
      <c r="F364" s="27" t="s">
        <v>1678</v>
      </c>
      <c r="G364" s="446" t="s">
        <v>2598</v>
      </c>
      <c r="H364" s="27" t="s">
        <v>1719</v>
      </c>
      <c r="I364" s="27" t="s">
        <v>1675</v>
      </c>
      <c r="J364" s="27" t="s">
        <v>2591</v>
      </c>
    </row>
    <row r="365" s="11" customFormat="1" ht="27" spans="1:10">
      <c r="A365" s="29"/>
      <c r="B365" s="29"/>
      <c r="C365" s="20" t="s">
        <v>1669</v>
      </c>
      <c r="D365" s="20" t="s">
        <v>1670</v>
      </c>
      <c r="E365" s="26" t="s">
        <v>2599</v>
      </c>
      <c r="F365" s="27" t="s">
        <v>1678</v>
      </c>
      <c r="G365" s="446" t="s">
        <v>2598</v>
      </c>
      <c r="H365" s="27" t="s">
        <v>1719</v>
      </c>
      <c r="I365" s="27" t="s">
        <v>1675</v>
      </c>
      <c r="J365" s="27" t="s">
        <v>2591</v>
      </c>
    </row>
    <row r="366" s="11" customFormat="1" ht="27" spans="1:10">
      <c r="A366" s="29"/>
      <c r="B366" s="29"/>
      <c r="C366" s="20" t="s">
        <v>1746</v>
      </c>
      <c r="D366" s="20" t="s">
        <v>1747</v>
      </c>
      <c r="E366" s="26" t="s">
        <v>2600</v>
      </c>
      <c r="F366" s="27" t="s">
        <v>1672</v>
      </c>
      <c r="G366" s="446" t="s">
        <v>2601</v>
      </c>
      <c r="H366" s="28" t="s">
        <v>1752</v>
      </c>
      <c r="I366" s="27" t="s">
        <v>1675</v>
      </c>
      <c r="J366" s="31" t="s">
        <v>2602</v>
      </c>
    </row>
    <row r="367" s="11" customFormat="1" ht="101" customHeight="1" spans="1:10">
      <c r="A367" s="30"/>
      <c r="B367" s="30"/>
      <c r="C367" s="20" t="s">
        <v>1755</v>
      </c>
      <c r="D367" s="20" t="s">
        <v>1756</v>
      </c>
      <c r="E367" s="26" t="s">
        <v>2603</v>
      </c>
      <c r="F367" s="27" t="s">
        <v>1683</v>
      </c>
      <c r="G367" s="446" t="s">
        <v>2604</v>
      </c>
      <c r="H367" s="27" t="s">
        <v>1719</v>
      </c>
      <c r="I367" s="27" t="s">
        <v>1753</v>
      </c>
      <c r="J367" s="27" t="s">
        <v>2591</v>
      </c>
    </row>
    <row r="368" s="11" customFormat="1" ht="28" customHeight="1" spans="1:10">
      <c r="A368" s="20" t="s">
        <v>2605</v>
      </c>
      <c r="B368" s="40"/>
      <c r="C368" s="40"/>
      <c r="D368" s="40"/>
      <c r="E368" s="41"/>
      <c r="F368" s="42"/>
      <c r="G368" s="41"/>
      <c r="H368" s="42"/>
      <c r="I368" s="42"/>
      <c r="J368" s="43"/>
    </row>
    <row r="369" s="11" customFormat="1" ht="14.25" spans="1:10">
      <c r="A369" s="25" t="s">
        <v>2606</v>
      </c>
      <c r="B369" s="25" t="s">
        <v>2607</v>
      </c>
      <c r="C369" s="20" t="s">
        <v>1669</v>
      </c>
      <c r="D369" s="20" t="s">
        <v>1670</v>
      </c>
      <c r="E369" s="26" t="s">
        <v>2608</v>
      </c>
      <c r="F369" s="27" t="s">
        <v>1683</v>
      </c>
      <c r="G369" s="446" t="s">
        <v>2609</v>
      </c>
      <c r="H369" s="27" t="s">
        <v>1699</v>
      </c>
      <c r="I369" s="27" t="s">
        <v>1675</v>
      </c>
      <c r="J369" s="28" t="s">
        <v>2610</v>
      </c>
    </row>
    <row r="370" s="11" customFormat="1" ht="14.25" spans="1:10">
      <c r="A370" s="29"/>
      <c r="B370" s="29"/>
      <c r="C370" s="20" t="s">
        <v>1669</v>
      </c>
      <c r="D370" s="20" t="s">
        <v>1670</v>
      </c>
      <c r="E370" s="26" t="s">
        <v>2611</v>
      </c>
      <c r="F370" s="27" t="s">
        <v>1683</v>
      </c>
      <c r="G370" s="446" t="s">
        <v>2227</v>
      </c>
      <c r="H370" s="27" t="s">
        <v>1699</v>
      </c>
      <c r="I370" s="27" t="s">
        <v>1675</v>
      </c>
      <c r="J370" s="28" t="s">
        <v>2612</v>
      </c>
    </row>
    <row r="371" s="11" customFormat="1" ht="14.25" spans="1:10">
      <c r="A371" s="29"/>
      <c r="B371" s="29"/>
      <c r="C371" s="20" t="s">
        <v>1669</v>
      </c>
      <c r="D371" s="20" t="s">
        <v>1670</v>
      </c>
      <c r="E371" s="26" t="s">
        <v>2613</v>
      </c>
      <c r="F371" s="27" t="s">
        <v>1683</v>
      </c>
      <c r="G371" s="446" t="s">
        <v>2151</v>
      </c>
      <c r="H371" s="27" t="s">
        <v>1699</v>
      </c>
      <c r="I371" s="27" t="s">
        <v>1675</v>
      </c>
      <c r="J371" s="28" t="s">
        <v>2614</v>
      </c>
    </row>
    <row r="372" s="11" customFormat="1" ht="14.25" spans="1:10">
      <c r="A372" s="29"/>
      <c r="B372" s="29"/>
      <c r="C372" s="20" t="s">
        <v>1669</v>
      </c>
      <c r="D372" s="20" t="s">
        <v>1670</v>
      </c>
      <c r="E372" s="26" t="s">
        <v>2615</v>
      </c>
      <c r="F372" s="27" t="s">
        <v>1683</v>
      </c>
      <c r="G372" s="446" t="s">
        <v>1794</v>
      </c>
      <c r="H372" s="27" t="s">
        <v>1699</v>
      </c>
      <c r="I372" s="27" t="s">
        <v>1675</v>
      </c>
      <c r="J372" s="28" t="s">
        <v>2615</v>
      </c>
    </row>
    <row r="373" s="11" customFormat="1" ht="14.25" spans="1:10">
      <c r="A373" s="29"/>
      <c r="B373" s="29"/>
      <c r="C373" s="20" t="s">
        <v>1669</v>
      </c>
      <c r="D373" s="20" t="s">
        <v>1730</v>
      </c>
      <c r="E373" s="26" t="s">
        <v>2616</v>
      </c>
      <c r="F373" s="27" t="s">
        <v>1683</v>
      </c>
      <c r="G373" s="446" t="s">
        <v>1684</v>
      </c>
      <c r="H373" s="27" t="s">
        <v>1719</v>
      </c>
      <c r="I373" s="27" t="s">
        <v>1675</v>
      </c>
      <c r="J373" s="28" t="s">
        <v>2616</v>
      </c>
    </row>
    <row r="374" s="11" customFormat="1" ht="14.25" spans="1:10">
      <c r="A374" s="29"/>
      <c r="B374" s="29"/>
      <c r="C374" s="20" t="s">
        <v>1669</v>
      </c>
      <c r="D374" s="20" t="s">
        <v>1730</v>
      </c>
      <c r="E374" s="26" t="s">
        <v>2617</v>
      </c>
      <c r="F374" s="27" t="s">
        <v>1683</v>
      </c>
      <c r="G374" s="446" t="s">
        <v>1684</v>
      </c>
      <c r="H374" s="27" t="s">
        <v>1719</v>
      </c>
      <c r="I374" s="27" t="s">
        <v>1675</v>
      </c>
      <c r="J374" s="28" t="s">
        <v>2618</v>
      </c>
    </row>
    <row r="375" s="11" customFormat="1" ht="14.25" spans="1:10">
      <c r="A375" s="29"/>
      <c r="B375" s="29"/>
      <c r="C375" s="20" t="s">
        <v>1669</v>
      </c>
      <c r="D375" s="20" t="s">
        <v>1740</v>
      </c>
      <c r="E375" s="26" t="s">
        <v>2619</v>
      </c>
      <c r="F375" s="27" t="s">
        <v>1678</v>
      </c>
      <c r="G375" s="446" t="s">
        <v>1878</v>
      </c>
      <c r="H375" s="27" t="s">
        <v>1719</v>
      </c>
      <c r="I375" s="27" t="s">
        <v>1675</v>
      </c>
      <c r="J375" s="28" t="s">
        <v>2620</v>
      </c>
    </row>
    <row r="376" s="11" customFormat="1" ht="42.75" spans="1:10">
      <c r="A376" s="29"/>
      <c r="B376" s="29"/>
      <c r="C376" s="20" t="s">
        <v>1669</v>
      </c>
      <c r="D376" s="20" t="s">
        <v>1848</v>
      </c>
      <c r="E376" s="26" t="s">
        <v>1849</v>
      </c>
      <c r="F376" s="27" t="s">
        <v>1683</v>
      </c>
      <c r="G376" s="446" t="s">
        <v>2621</v>
      </c>
      <c r="H376" s="27" t="s">
        <v>2622</v>
      </c>
      <c r="I376" s="27" t="s">
        <v>1675</v>
      </c>
      <c r="J376" s="28" t="s">
        <v>2623</v>
      </c>
    </row>
    <row r="377" s="11" customFormat="1" ht="27" spans="1:10">
      <c r="A377" s="29"/>
      <c r="B377" s="29"/>
      <c r="C377" s="20" t="s">
        <v>1746</v>
      </c>
      <c r="D377" s="20" t="s">
        <v>1747</v>
      </c>
      <c r="E377" s="26" t="s">
        <v>2624</v>
      </c>
      <c r="F377" s="27" t="s">
        <v>1678</v>
      </c>
      <c r="G377" s="446" t="s">
        <v>2625</v>
      </c>
      <c r="H377" s="27" t="s">
        <v>1752</v>
      </c>
      <c r="I377" s="27" t="s">
        <v>1753</v>
      </c>
      <c r="J377" s="28" t="s">
        <v>2624</v>
      </c>
    </row>
    <row r="378" s="11" customFormat="1" ht="14.25" spans="1:10">
      <c r="A378" s="29"/>
      <c r="B378" s="29"/>
      <c r="C378" s="20" t="s">
        <v>1746</v>
      </c>
      <c r="D378" s="20" t="s">
        <v>1859</v>
      </c>
      <c r="E378" s="26" t="s">
        <v>2626</v>
      </c>
      <c r="F378" s="27" t="s">
        <v>1678</v>
      </c>
      <c r="G378" s="446" t="s">
        <v>2627</v>
      </c>
      <c r="H378" s="27" t="s">
        <v>1752</v>
      </c>
      <c r="I378" s="27" t="s">
        <v>1753</v>
      </c>
      <c r="J378" s="28" t="s">
        <v>2626</v>
      </c>
    </row>
    <row r="379" s="11" customFormat="1" ht="14.25" spans="1:10">
      <c r="A379" s="29"/>
      <c r="B379" s="29"/>
      <c r="C379" s="20" t="s">
        <v>1755</v>
      </c>
      <c r="D379" s="20" t="s">
        <v>1756</v>
      </c>
      <c r="E379" s="26" t="s">
        <v>2628</v>
      </c>
      <c r="F379" s="27" t="s">
        <v>1678</v>
      </c>
      <c r="G379" s="446" t="s">
        <v>1702</v>
      </c>
      <c r="H379" s="27" t="s">
        <v>1719</v>
      </c>
      <c r="I379" s="27" t="s">
        <v>1753</v>
      </c>
      <c r="J379" s="28" t="s">
        <v>2628</v>
      </c>
    </row>
    <row r="380" s="11" customFormat="1" ht="14.25" spans="1:10">
      <c r="A380" s="30"/>
      <c r="B380" s="30"/>
      <c r="C380" s="20" t="s">
        <v>1755</v>
      </c>
      <c r="D380" s="20" t="s">
        <v>1756</v>
      </c>
      <c r="E380" s="26" t="s">
        <v>2629</v>
      </c>
      <c r="F380" s="27" t="s">
        <v>1678</v>
      </c>
      <c r="G380" s="446" t="s">
        <v>1702</v>
      </c>
      <c r="H380" s="27" t="s">
        <v>1719</v>
      </c>
      <c r="I380" s="27" t="s">
        <v>1753</v>
      </c>
      <c r="J380" s="28" t="s">
        <v>2629</v>
      </c>
    </row>
  </sheetData>
  <mergeCells count="65">
    <mergeCell ref="A2:J2"/>
    <mergeCell ref="A7:A33"/>
    <mergeCell ref="A35:A57"/>
    <mergeCell ref="A59:A69"/>
    <mergeCell ref="A70:A80"/>
    <mergeCell ref="A82:A89"/>
    <mergeCell ref="A90:A97"/>
    <mergeCell ref="A98:A101"/>
    <mergeCell ref="A102:A108"/>
    <mergeCell ref="A109:A118"/>
    <mergeCell ref="A119:A133"/>
    <mergeCell ref="A135:A140"/>
    <mergeCell ref="A141:A160"/>
    <mergeCell ref="A162:A168"/>
    <mergeCell ref="A169:A174"/>
    <mergeCell ref="A176:A181"/>
    <mergeCell ref="A183:A187"/>
    <mergeCell ref="A189:A196"/>
    <mergeCell ref="A198:A217"/>
    <mergeCell ref="A218:A233"/>
    <mergeCell ref="A235:A243"/>
    <mergeCell ref="A244:A258"/>
    <mergeCell ref="A259:A263"/>
    <mergeCell ref="A265:A286"/>
    <mergeCell ref="A287:A297"/>
    <mergeCell ref="A299:A304"/>
    <mergeCell ref="A306:A324"/>
    <mergeCell ref="A326:A333"/>
    <mergeCell ref="A335:A341"/>
    <mergeCell ref="A342:A350"/>
    <mergeCell ref="A352:A358"/>
    <mergeCell ref="A360:A367"/>
    <mergeCell ref="A369:A380"/>
    <mergeCell ref="B7:B33"/>
    <mergeCell ref="B35:B57"/>
    <mergeCell ref="B59:B69"/>
    <mergeCell ref="B70:B80"/>
    <mergeCell ref="B82:B89"/>
    <mergeCell ref="B90:B97"/>
    <mergeCell ref="B98:B101"/>
    <mergeCell ref="B102:B108"/>
    <mergeCell ref="B109:B118"/>
    <mergeCell ref="B119:B133"/>
    <mergeCell ref="B135:B140"/>
    <mergeCell ref="B141:B160"/>
    <mergeCell ref="B162:B168"/>
    <mergeCell ref="B169:B174"/>
    <mergeCell ref="B176:B181"/>
    <mergeCell ref="B183:B187"/>
    <mergeCell ref="B189:B196"/>
    <mergeCell ref="B198:B217"/>
    <mergeCell ref="B218:B233"/>
    <mergeCell ref="B235:B243"/>
    <mergeCell ref="B244:B258"/>
    <mergeCell ref="B259:B263"/>
    <mergeCell ref="B265:B286"/>
    <mergeCell ref="B287:B297"/>
    <mergeCell ref="B299:B304"/>
    <mergeCell ref="B306:B324"/>
    <mergeCell ref="B326:B333"/>
    <mergeCell ref="B335:B341"/>
    <mergeCell ref="B342:B350"/>
    <mergeCell ref="B352:B358"/>
    <mergeCell ref="B360:B367"/>
    <mergeCell ref="B369:B380"/>
  </mergeCells>
  <pageMargins left="0.751388888888889" right="0.0784722222222222" top="1" bottom="1" header="0.507638888888889" footer="0.507638888888889"/>
  <pageSetup paperSize="9" scale="35"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8"/>
  <sheetViews>
    <sheetView workbookViewId="0">
      <selection activeCell="B8" sqref="B8"/>
    </sheetView>
  </sheetViews>
  <sheetFormatPr defaultColWidth="9" defaultRowHeight="13.5" outlineLevelRow="7" outlineLevelCol="1"/>
  <cols>
    <col min="1" max="1" width="30.6666666666667" style="1" customWidth="1"/>
    <col min="2" max="2" width="73.8833333333333" style="2" customWidth="1"/>
    <col min="3" max="16384" width="9" style="2"/>
  </cols>
  <sheetData>
    <row r="1" ht="32.1" customHeight="1" spans="1:2">
      <c r="A1" s="3" t="s">
        <v>2630</v>
      </c>
      <c r="B1" s="3"/>
    </row>
    <row r="3" ht="39.95" customHeight="1" spans="1:2">
      <c r="A3" s="4" t="s">
        <v>2631</v>
      </c>
      <c r="B3" s="5" t="s">
        <v>2632</v>
      </c>
    </row>
    <row r="4" ht="50" customHeight="1" spans="1:2">
      <c r="A4" s="6" t="s">
        <v>2633</v>
      </c>
      <c r="B4" s="7" t="s">
        <v>2634</v>
      </c>
    </row>
    <row r="5" ht="59" customHeight="1" spans="1:2">
      <c r="A5" s="8" t="s">
        <v>2635</v>
      </c>
      <c r="B5" s="7" t="s">
        <v>2636</v>
      </c>
    </row>
    <row r="6" ht="63" customHeight="1" spans="1:2">
      <c r="A6" s="8" t="s">
        <v>2637</v>
      </c>
      <c r="B6" s="7" t="s">
        <v>2638</v>
      </c>
    </row>
    <row r="7" ht="56" customHeight="1" spans="1:2">
      <c r="A7" s="9" t="s">
        <v>2639</v>
      </c>
      <c r="B7" s="7" t="s">
        <v>2640</v>
      </c>
    </row>
    <row r="8" ht="64" customHeight="1" spans="1:2">
      <c r="A8" s="10" t="s">
        <v>2641</v>
      </c>
      <c r="B8" s="7" t="s">
        <v>2642</v>
      </c>
    </row>
  </sheetData>
  <mergeCells count="1">
    <mergeCell ref="A1:B1"/>
  </mergeCells>
  <conditionalFormatting sqref="A5">
    <cfRule type="expression" dxfId="2" priority="2" stopIfTrue="1">
      <formula>"len($A:$A)=3"</formula>
    </cfRule>
  </conditionalFormatting>
  <conditionalFormatting sqref="A6">
    <cfRule type="expression" dxfId="2" priority="1" stopIfTrue="1">
      <formula>"len($A:$A)=3"</formula>
    </cfRule>
  </conditionalFormatting>
  <pageMargins left="0.75" right="0.75" top="1" bottom="1" header="0.509027777777778" footer="0.509027777777778"/>
  <pageSetup paperSize="9" scale="8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79"/>
  <sheetViews>
    <sheetView showZeros="0" workbookViewId="0">
      <pane xSplit="1" ySplit="3" topLeftCell="B1334" activePane="bottomRight" state="frozen"/>
      <selection/>
      <selection pane="topRight"/>
      <selection pane="bottomLeft"/>
      <selection pane="bottomRight" activeCell="D1341" sqref="D1341"/>
    </sheetView>
  </sheetViews>
  <sheetFormatPr defaultColWidth="9" defaultRowHeight="18.75" outlineLevelCol="3"/>
  <cols>
    <col min="1" max="1" width="44" style="282" customWidth="1"/>
    <col min="2" max="3" width="16.75" style="411" customWidth="1"/>
    <col min="4" max="4" width="17.8833333333333" style="282" customWidth="1"/>
    <col min="5" max="16384" width="9" style="282"/>
  </cols>
  <sheetData>
    <row r="1" s="372" customFormat="1" ht="45" customHeight="1" spans="1:4">
      <c r="A1" s="294" t="s">
        <v>165</v>
      </c>
      <c r="B1" s="412"/>
      <c r="C1" s="412"/>
      <c r="D1" s="294"/>
    </row>
    <row r="2" s="372" customFormat="1" ht="20.1" customHeight="1" spans="1:4">
      <c r="A2" s="374"/>
      <c r="B2" s="413"/>
      <c r="C2" s="413"/>
      <c r="D2" s="375" t="s">
        <v>84</v>
      </c>
    </row>
    <row r="3" s="392" customFormat="1" ht="39" customHeight="1" spans="1:4">
      <c r="A3" s="255" t="s">
        <v>44</v>
      </c>
      <c r="B3" s="376" t="s">
        <v>45</v>
      </c>
      <c r="C3" s="376" t="s">
        <v>46</v>
      </c>
      <c r="D3" s="256" t="s">
        <v>166</v>
      </c>
    </row>
    <row r="4" s="344" customFormat="1" ht="20.1" customHeight="1" spans="1:4">
      <c r="A4" s="377" t="s">
        <v>167</v>
      </c>
      <c r="B4" s="378">
        <v>37472</v>
      </c>
      <c r="C4" s="379">
        <v>46356</v>
      </c>
      <c r="D4" s="380">
        <f t="shared" ref="D4:D9" si="0">IFERROR((C4/B4-1)*100,"")</f>
        <v>23.7083689154569</v>
      </c>
    </row>
    <row r="5" s="344" customFormat="1" ht="20.1" customHeight="1" spans="1:4">
      <c r="A5" s="230" t="s">
        <v>168</v>
      </c>
      <c r="B5" s="378">
        <v>1145</v>
      </c>
      <c r="C5" s="379">
        <v>1312</v>
      </c>
      <c r="D5" s="380">
        <f t="shared" si="0"/>
        <v>14.5851528384279</v>
      </c>
    </row>
    <row r="6" s="344" customFormat="1" ht="20.1" customHeight="1" spans="1:4">
      <c r="A6" s="230" t="s">
        <v>169</v>
      </c>
      <c r="B6" s="378">
        <v>668</v>
      </c>
      <c r="C6" s="381">
        <v>596</v>
      </c>
      <c r="D6" s="380">
        <f t="shared" si="0"/>
        <v>-10.7784431137725</v>
      </c>
    </row>
    <row r="7" s="344" customFormat="1" ht="20.1" customHeight="1" spans="1:4">
      <c r="A7" s="230" t="s">
        <v>170</v>
      </c>
      <c r="B7" s="378">
        <v>176</v>
      </c>
      <c r="C7" s="381">
        <v>242</v>
      </c>
      <c r="D7" s="380">
        <f t="shared" si="0"/>
        <v>37.5</v>
      </c>
    </row>
    <row r="8" s="344" customFormat="1" ht="20.1" customHeight="1" spans="1:4">
      <c r="A8" s="230" t="s">
        <v>171</v>
      </c>
      <c r="B8" s="378">
        <v>0</v>
      </c>
      <c r="C8" s="381">
        <v>0</v>
      </c>
      <c r="D8" s="380" t="str">
        <f t="shared" si="0"/>
        <v/>
      </c>
    </row>
    <row r="9" s="344" customFormat="1" ht="20.1" customHeight="1" spans="1:4">
      <c r="A9" s="230" t="s">
        <v>172</v>
      </c>
      <c r="B9" s="378">
        <v>96</v>
      </c>
      <c r="C9" s="381">
        <v>124</v>
      </c>
      <c r="D9" s="380">
        <f t="shared" si="0"/>
        <v>29.1666666666667</v>
      </c>
    </row>
    <row r="10" s="344" customFormat="1" ht="20.1" customHeight="1" spans="1:4">
      <c r="A10" s="230" t="s">
        <v>173</v>
      </c>
      <c r="B10" s="378">
        <v>0</v>
      </c>
      <c r="C10" s="381">
        <v>2</v>
      </c>
      <c r="D10" s="380" t="str">
        <f t="shared" ref="D10:D32" si="1">IFERROR((C10/B10-1)*100,"")</f>
        <v/>
      </c>
    </row>
    <row r="11" s="344" customFormat="1" ht="20.1" customHeight="1" spans="1:4">
      <c r="A11" s="377" t="s">
        <v>174</v>
      </c>
      <c r="B11" s="378">
        <v>5</v>
      </c>
      <c r="C11" s="381">
        <v>6</v>
      </c>
      <c r="D11" s="380">
        <f t="shared" si="1"/>
        <v>20</v>
      </c>
    </row>
    <row r="12" s="344" customFormat="1" ht="20.1" customHeight="1" spans="1:4">
      <c r="A12" s="377" t="s">
        <v>175</v>
      </c>
      <c r="B12" s="378">
        <v>0</v>
      </c>
      <c r="C12" s="381">
        <v>0</v>
      </c>
      <c r="D12" s="380" t="str">
        <f t="shared" si="1"/>
        <v/>
      </c>
    </row>
    <row r="13" s="344" customFormat="1" ht="20.1" customHeight="1" spans="1:4">
      <c r="A13" s="377" t="s">
        <v>176</v>
      </c>
      <c r="B13" s="378">
        <v>172</v>
      </c>
      <c r="C13" s="381">
        <v>136</v>
      </c>
      <c r="D13" s="380">
        <f t="shared" si="1"/>
        <v>-20.9302325581395</v>
      </c>
    </row>
    <row r="14" s="344" customFormat="1" ht="20.1" customHeight="1" spans="1:4">
      <c r="A14" s="377" t="s">
        <v>177</v>
      </c>
      <c r="B14" s="378">
        <v>0</v>
      </c>
      <c r="C14" s="381">
        <v>0</v>
      </c>
      <c r="D14" s="380" t="str">
        <f t="shared" si="1"/>
        <v/>
      </c>
    </row>
    <row r="15" s="344" customFormat="1" ht="20.1" customHeight="1" spans="1:4">
      <c r="A15" s="377" t="s">
        <v>178</v>
      </c>
      <c r="B15" s="378">
        <v>0</v>
      </c>
      <c r="C15" s="381">
        <v>0</v>
      </c>
      <c r="D15" s="380" t="str">
        <f t="shared" si="1"/>
        <v/>
      </c>
    </row>
    <row r="16" s="344" customFormat="1" ht="20.1" customHeight="1" spans="1:4">
      <c r="A16" s="377" t="s">
        <v>179</v>
      </c>
      <c r="B16" s="378">
        <v>28</v>
      </c>
      <c r="C16" s="381">
        <v>206</v>
      </c>
      <c r="D16" s="380">
        <f t="shared" si="1"/>
        <v>635.714285714286</v>
      </c>
    </row>
    <row r="17" s="344" customFormat="1" ht="20.1" customHeight="1" spans="1:4">
      <c r="A17" s="230" t="s">
        <v>180</v>
      </c>
      <c r="B17" s="378">
        <v>846</v>
      </c>
      <c r="C17" s="381">
        <v>1149</v>
      </c>
      <c r="D17" s="380">
        <f t="shared" si="1"/>
        <v>35.8156028368794</v>
      </c>
    </row>
    <row r="18" s="344" customFormat="1" ht="20.1" customHeight="1" spans="1:4">
      <c r="A18" s="230" t="s">
        <v>169</v>
      </c>
      <c r="B18" s="378">
        <v>608</v>
      </c>
      <c r="C18" s="381">
        <v>596</v>
      </c>
      <c r="D18" s="380">
        <f t="shared" si="1"/>
        <v>-1.97368421052632</v>
      </c>
    </row>
    <row r="19" s="344" customFormat="1" ht="20.1" customHeight="1" spans="1:4">
      <c r="A19" s="230" t="s">
        <v>170</v>
      </c>
      <c r="B19" s="378">
        <v>110</v>
      </c>
      <c r="C19" s="381">
        <v>206</v>
      </c>
      <c r="D19" s="380">
        <f t="shared" si="1"/>
        <v>87.2727272727273</v>
      </c>
    </row>
    <row r="20" s="344" customFormat="1" ht="20.1" customHeight="1" spans="1:4">
      <c r="A20" s="230" t="s">
        <v>171</v>
      </c>
      <c r="B20" s="378">
        <v>0</v>
      </c>
      <c r="C20" s="381">
        <v>0</v>
      </c>
      <c r="D20" s="380" t="str">
        <f t="shared" si="1"/>
        <v/>
      </c>
    </row>
    <row r="21" s="344" customFormat="1" ht="20.1" customHeight="1" spans="1:4">
      <c r="A21" s="230" t="s">
        <v>181</v>
      </c>
      <c r="B21" s="378">
        <v>47</v>
      </c>
      <c r="C21" s="381">
        <v>85</v>
      </c>
      <c r="D21" s="380">
        <f t="shared" si="1"/>
        <v>80.8510638297872</v>
      </c>
    </row>
    <row r="22" s="344" customFormat="1" ht="20.1" customHeight="1" spans="1:4">
      <c r="A22" s="230" t="s">
        <v>182</v>
      </c>
      <c r="B22" s="378">
        <v>0</v>
      </c>
      <c r="C22" s="381">
        <v>0</v>
      </c>
      <c r="D22" s="380" t="str">
        <f t="shared" si="1"/>
        <v/>
      </c>
    </row>
    <row r="23" s="344" customFormat="1" ht="20.1" customHeight="1" spans="1:4">
      <c r="A23" s="230" t="s">
        <v>183</v>
      </c>
      <c r="B23" s="378">
        <v>0</v>
      </c>
      <c r="C23" s="381">
        <v>0</v>
      </c>
      <c r="D23" s="380" t="str">
        <f t="shared" si="1"/>
        <v/>
      </c>
    </row>
    <row r="24" s="344" customFormat="1" ht="20.1" customHeight="1" spans="1:4">
      <c r="A24" s="230" t="s">
        <v>178</v>
      </c>
      <c r="B24" s="378">
        <v>51</v>
      </c>
      <c r="C24" s="381">
        <v>58</v>
      </c>
      <c r="D24" s="380">
        <f t="shared" si="1"/>
        <v>13.7254901960784</v>
      </c>
    </row>
    <row r="25" s="344" customFormat="1" ht="20.1" customHeight="1" spans="1:4">
      <c r="A25" s="230" t="s">
        <v>184</v>
      </c>
      <c r="B25" s="378">
        <v>30</v>
      </c>
      <c r="C25" s="381">
        <v>204</v>
      </c>
      <c r="D25" s="380">
        <f t="shared" si="1"/>
        <v>580</v>
      </c>
    </row>
    <row r="26" s="344" customFormat="1" ht="20.1" customHeight="1" spans="1:4">
      <c r="A26" s="230" t="s">
        <v>185</v>
      </c>
      <c r="B26" s="378">
        <v>16957</v>
      </c>
      <c r="C26" s="381">
        <v>23280</v>
      </c>
      <c r="D26" s="380">
        <f t="shared" si="1"/>
        <v>37.2884354543846</v>
      </c>
    </row>
    <row r="27" s="344" customFormat="1" ht="20.1" customHeight="1" spans="1:4">
      <c r="A27" s="230" t="s">
        <v>169</v>
      </c>
      <c r="B27" s="378">
        <v>9967</v>
      </c>
      <c r="C27" s="381">
        <v>10077</v>
      </c>
      <c r="D27" s="380">
        <f t="shared" si="1"/>
        <v>1.10364201866158</v>
      </c>
    </row>
    <row r="28" s="344" customFormat="1" ht="20.1" customHeight="1" spans="1:4">
      <c r="A28" s="230" t="s">
        <v>170</v>
      </c>
      <c r="B28" s="378">
        <v>3198</v>
      </c>
      <c r="C28" s="381">
        <v>3816</v>
      </c>
      <c r="D28" s="380">
        <f t="shared" si="1"/>
        <v>19.3245778611632</v>
      </c>
    </row>
    <row r="29" s="344" customFormat="1" ht="20.1" customHeight="1" spans="1:4">
      <c r="A29" s="230" t="s">
        <v>171</v>
      </c>
      <c r="B29" s="378">
        <v>2349</v>
      </c>
      <c r="C29" s="381">
        <v>2670</v>
      </c>
      <c r="D29" s="380">
        <f t="shared" si="1"/>
        <v>13.6653895274585</v>
      </c>
    </row>
    <row r="30" s="344" customFormat="1" ht="20.1" customHeight="1" spans="1:4">
      <c r="A30" s="230" t="s">
        <v>186</v>
      </c>
      <c r="B30" s="378">
        <v>0</v>
      </c>
      <c r="C30" s="381">
        <v>0</v>
      </c>
      <c r="D30" s="380" t="str">
        <f t="shared" ref="D30:D93" si="2">IFERROR((C30/B30-1)*100,"")</f>
        <v/>
      </c>
    </row>
    <row r="31" s="344" customFormat="1" ht="20.1" customHeight="1" spans="1:4">
      <c r="A31" s="230" t="s">
        <v>187</v>
      </c>
      <c r="B31" s="378">
        <v>0</v>
      </c>
      <c r="C31" s="381">
        <v>0</v>
      </c>
      <c r="D31" s="380" t="str">
        <f t="shared" si="2"/>
        <v/>
      </c>
    </row>
    <row r="32" s="344" customFormat="1" ht="20.1" customHeight="1" spans="1:4">
      <c r="A32" s="230" t="s">
        <v>188</v>
      </c>
      <c r="B32" s="378">
        <v>0</v>
      </c>
      <c r="C32" s="381">
        <v>0</v>
      </c>
      <c r="D32" s="380" t="str">
        <f t="shared" si="2"/>
        <v/>
      </c>
    </row>
    <row r="33" s="344" customFormat="1" ht="20.1" customHeight="1" spans="1:4">
      <c r="A33" s="230" t="s">
        <v>189</v>
      </c>
      <c r="B33" s="378">
        <v>57</v>
      </c>
      <c r="C33" s="381">
        <v>0</v>
      </c>
      <c r="D33" s="380">
        <f t="shared" si="2"/>
        <v>-100</v>
      </c>
    </row>
    <row r="34" s="344" customFormat="1" ht="20.1" customHeight="1" spans="1:4">
      <c r="A34" s="230" t="s">
        <v>190</v>
      </c>
      <c r="B34" s="378">
        <v>0</v>
      </c>
      <c r="C34" s="381">
        <v>0</v>
      </c>
      <c r="D34" s="380" t="str">
        <f t="shared" si="2"/>
        <v/>
      </c>
    </row>
    <row r="35" s="344" customFormat="1" ht="20.1" customHeight="1" spans="1:4">
      <c r="A35" s="230" t="s">
        <v>178</v>
      </c>
      <c r="B35" s="378">
        <v>1013</v>
      </c>
      <c r="C35" s="381">
        <v>6247</v>
      </c>
      <c r="D35" s="380">
        <f t="shared" si="2"/>
        <v>516.683119447187</v>
      </c>
    </row>
    <row r="36" s="344" customFormat="1" ht="20.1" customHeight="1" spans="1:4">
      <c r="A36" s="230" t="s">
        <v>191</v>
      </c>
      <c r="B36" s="378">
        <v>373</v>
      </c>
      <c r="C36" s="381">
        <v>470</v>
      </c>
      <c r="D36" s="380">
        <f t="shared" si="2"/>
        <v>26.0053619302949</v>
      </c>
    </row>
    <row r="37" s="344" customFormat="1" ht="20.1" customHeight="1" spans="1:4">
      <c r="A37" s="230" t="s">
        <v>192</v>
      </c>
      <c r="B37" s="378">
        <v>966</v>
      </c>
      <c r="C37" s="381">
        <v>840</v>
      </c>
      <c r="D37" s="380">
        <f t="shared" si="2"/>
        <v>-13.0434782608696</v>
      </c>
    </row>
    <row r="38" s="344" customFormat="1" ht="20.1" customHeight="1" spans="1:4">
      <c r="A38" s="230" t="s">
        <v>169</v>
      </c>
      <c r="B38" s="378">
        <v>559</v>
      </c>
      <c r="C38" s="381">
        <v>580</v>
      </c>
      <c r="D38" s="380">
        <f t="shared" si="2"/>
        <v>3.75670840787119</v>
      </c>
    </row>
    <row r="39" s="344" customFormat="1" ht="20.1" customHeight="1" spans="1:4">
      <c r="A39" s="230" t="s">
        <v>170</v>
      </c>
      <c r="B39" s="378">
        <v>9</v>
      </c>
      <c r="C39" s="381">
        <v>52</v>
      </c>
      <c r="D39" s="380">
        <f t="shared" si="2"/>
        <v>477.777777777778</v>
      </c>
    </row>
    <row r="40" s="344" customFormat="1" ht="20.1" customHeight="1" spans="1:4">
      <c r="A40" s="230" t="s">
        <v>171</v>
      </c>
      <c r="B40" s="378">
        <v>20</v>
      </c>
      <c r="C40" s="381">
        <v>0</v>
      </c>
      <c r="D40" s="380">
        <f t="shared" si="2"/>
        <v>-100</v>
      </c>
    </row>
    <row r="41" s="344" customFormat="1" ht="20.1" customHeight="1" spans="1:4">
      <c r="A41" s="230" t="s">
        <v>193</v>
      </c>
      <c r="B41" s="378">
        <v>0</v>
      </c>
      <c r="C41" s="381">
        <v>0</v>
      </c>
      <c r="D41" s="380" t="str">
        <f t="shared" si="2"/>
        <v/>
      </c>
    </row>
    <row r="42" s="344" customFormat="1" ht="20.1" customHeight="1" spans="1:4">
      <c r="A42" s="230" t="s">
        <v>194</v>
      </c>
      <c r="B42" s="378">
        <v>5</v>
      </c>
      <c r="C42" s="381">
        <v>13</v>
      </c>
      <c r="D42" s="380">
        <f t="shared" si="2"/>
        <v>160</v>
      </c>
    </row>
    <row r="43" s="344" customFormat="1" ht="20.1" customHeight="1" spans="1:4">
      <c r="A43" s="230" t="s">
        <v>195</v>
      </c>
      <c r="B43" s="378">
        <v>190</v>
      </c>
      <c r="C43" s="381">
        <v>0</v>
      </c>
      <c r="D43" s="380">
        <f t="shared" si="2"/>
        <v>-100</v>
      </c>
    </row>
    <row r="44" s="344" customFormat="1" ht="20.1" customHeight="1" spans="1:4">
      <c r="A44" s="230" t="s">
        <v>196</v>
      </c>
      <c r="B44" s="378">
        <v>0</v>
      </c>
      <c r="C44" s="381">
        <v>0</v>
      </c>
      <c r="D44" s="380" t="str">
        <f t="shared" si="2"/>
        <v/>
      </c>
    </row>
    <row r="45" s="344" customFormat="1" ht="20.1" customHeight="1" spans="1:4">
      <c r="A45" s="230" t="s">
        <v>197</v>
      </c>
      <c r="B45" s="378">
        <v>0</v>
      </c>
      <c r="C45" s="381">
        <v>0</v>
      </c>
      <c r="D45" s="380" t="str">
        <f t="shared" si="2"/>
        <v/>
      </c>
    </row>
    <row r="46" s="344" customFormat="1" ht="20.1" customHeight="1" spans="1:4">
      <c r="A46" s="230" t="s">
        <v>178</v>
      </c>
      <c r="B46" s="378">
        <v>156</v>
      </c>
      <c r="C46" s="381">
        <v>193</v>
      </c>
      <c r="D46" s="380">
        <f t="shared" si="2"/>
        <v>23.7179487179487</v>
      </c>
    </row>
    <row r="47" s="344" customFormat="1" ht="20.1" customHeight="1" spans="1:4">
      <c r="A47" s="230" t="s">
        <v>198</v>
      </c>
      <c r="B47" s="378">
        <v>27</v>
      </c>
      <c r="C47" s="379">
        <v>2</v>
      </c>
      <c r="D47" s="380">
        <f t="shared" si="2"/>
        <v>-92.5925925925926</v>
      </c>
    </row>
    <row r="48" s="344" customFormat="1" ht="20.1" customHeight="1" spans="1:4">
      <c r="A48" s="230" t="s">
        <v>199</v>
      </c>
      <c r="B48" s="378">
        <v>1081</v>
      </c>
      <c r="C48" s="381">
        <v>785</v>
      </c>
      <c r="D48" s="380">
        <f t="shared" si="2"/>
        <v>-27.3820536540241</v>
      </c>
    </row>
    <row r="49" s="344" customFormat="1" ht="20.1" customHeight="1" spans="1:4">
      <c r="A49" s="230" t="s">
        <v>169</v>
      </c>
      <c r="B49" s="378">
        <v>225</v>
      </c>
      <c r="C49" s="381">
        <v>239</v>
      </c>
      <c r="D49" s="380">
        <f t="shared" si="2"/>
        <v>6.22222222222222</v>
      </c>
    </row>
    <row r="50" s="344" customFormat="1" ht="20.1" customHeight="1" spans="1:4">
      <c r="A50" s="377" t="s">
        <v>170</v>
      </c>
      <c r="B50" s="378">
        <v>53</v>
      </c>
      <c r="C50" s="381">
        <v>85</v>
      </c>
      <c r="D50" s="380">
        <f t="shared" si="2"/>
        <v>60.377358490566</v>
      </c>
    </row>
    <row r="51" s="344" customFormat="1" ht="20.1" customHeight="1" spans="1:4">
      <c r="A51" s="230" t="s">
        <v>171</v>
      </c>
      <c r="B51" s="378">
        <v>0</v>
      </c>
      <c r="C51" s="381">
        <v>0</v>
      </c>
      <c r="D51" s="380" t="str">
        <f t="shared" si="2"/>
        <v/>
      </c>
    </row>
    <row r="52" s="344" customFormat="1" ht="20.1" customHeight="1" spans="1:4">
      <c r="A52" s="230" t="s">
        <v>200</v>
      </c>
      <c r="B52" s="378">
        <v>0</v>
      </c>
      <c r="C52" s="381">
        <v>0</v>
      </c>
      <c r="D52" s="380" t="str">
        <f t="shared" si="2"/>
        <v/>
      </c>
    </row>
    <row r="53" s="344" customFormat="1" ht="20.1" customHeight="1" spans="1:4">
      <c r="A53" s="230" t="s">
        <v>201</v>
      </c>
      <c r="B53" s="378">
        <v>164</v>
      </c>
      <c r="C53" s="381">
        <v>3</v>
      </c>
      <c r="D53" s="380">
        <f t="shared" si="2"/>
        <v>-98.1707317073171</v>
      </c>
    </row>
    <row r="54" s="344" customFormat="1" ht="20.1" customHeight="1" spans="1:4">
      <c r="A54" s="230" t="s">
        <v>202</v>
      </c>
      <c r="B54" s="378">
        <v>0</v>
      </c>
      <c r="C54" s="381">
        <v>1</v>
      </c>
      <c r="D54" s="380" t="str">
        <f t="shared" si="2"/>
        <v/>
      </c>
    </row>
    <row r="55" s="344" customFormat="1" ht="20.1" customHeight="1" spans="1:4">
      <c r="A55" s="230" t="s">
        <v>203</v>
      </c>
      <c r="B55" s="378">
        <v>283</v>
      </c>
      <c r="C55" s="381">
        <v>131</v>
      </c>
      <c r="D55" s="380">
        <f t="shared" si="2"/>
        <v>-53.7102473498233</v>
      </c>
    </row>
    <row r="56" s="344" customFormat="1" ht="20.1" customHeight="1" spans="1:4">
      <c r="A56" s="230" t="s">
        <v>204</v>
      </c>
      <c r="B56" s="378">
        <v>99</v>
      </c>
      <c r="C56" s="379">
        <v>61</v>
      </c>
      <c r="D56" s="380">
        <f t="shared" si="2"/>
        <v>-38.3838383838384</v>
      </c>
    </row>
    <row r="57" s="344" customFormat="1" ht="20.1" customHeight="1" spans="1:4">
      <c r="A57" s="230" t="s">
        <v>178</v>
      </c>
      <c r="B57" s="378">
        <v>252</v>
      </c>
      <c r="C57" s="381">
        <v>265</v>
      </c>
      <c r="D57" s="380">
        <f t="shared" si="2"/>
        <v>5.15873015873016</v>
      </c>
    </row>
    <row r="58" s="344" customFormat="1" ht="20.1" customHeight="1" spans="1:4">
      <c r="A58" s="230" t="s">
        <v>205</v>
      </c>
      <c r="B58" s="378">
        <v>5</v>
      </c>
      <c r="C58" s="381">
        <v>0</v>
      </c>
      <c r="D58" s="380">
        <f t="shared" si="2"/>
        <v>-100</v>
      </c>
    </row>
    <row r="59" s="344" customFormat="1" ht="20.1" customHeight="1" spans="1:4">
      <c r="A59" s="230" t="s">
        <v>206</v>
      </c>
      <c r="B59" s="378">
        <v>2036</v>
      </c>
      <c r="C59" s="381">
        <v>2361</v>
      </c>
      <c r="D59" s="380">
        <f t="shared" si="2"/>
        <v>15.9626719056974</v>
      </c>
    </row>
    <row r="60" s="344" customFormat="1" ht="20.1" customHeight="1" spans="1:4">
      <c r="A60" s="230" t="s">
        <v>169</v>
      </c>
      <c r="B60" s="378">
        <v>1138</v>
      </c>
      <c r="C60" s="381">
        <v>995</v>
      </c>
      <c r="D60" s="380">
        <f t="shared" si="2"/>
        <v>-12.5659050966608</v>
      </c>
    </row>
    <row r="61" s="344" customFormat="1" ht="20.1" customHeight="1" spans="1:4">
      <c r="A61" s="377" t="s">
        <v>170</v>
      </c>
      <c r="B61" s="378">
        <v>472</v>
      </c>
      <c r="C61" s="381">
        <v>930</v>
      </c>
      <c r="D61" s="380">
        <f t="shared" si="2"/>
        <v>97.0338983050847</v>
      </c>
    </row>
    <row r="62" s="344" customFormat="1" ht="20.1" customHeight="1" spans="1:4">
      <c r="A62" s="377" t="s">
        <v>171</v>
      </c>
      <c r="B62" s="378">
        <v>0</v>
      </c>
      <c r="C62" s="381">
        <v>0</v>
      </c>
      <c r="D62" s="380" t="str">
        <f t="shared" si="2"/>
        <v/>
      </c>
    </row>
    <row r="63" s="344" customFormat="1" ht="20.1" customHeight="1" spans="1:4">
      <c r="A63" s="377" t="s">
        <v>207</v>
      </c>
      <c r="B63" s="378">
        <v>0</v>
      </c>
      <c r="C63" s="381">
        <v>0</v>
      </c>
      <c r="D63" s="380" t="str">
        <f t="shared" si="2"/>
        <v/>
      </c>
    </row>
    <row r="64" s="344" customFormat="1" ht="20.1" customHeight="1" spans="1:4">
      <c r="A64" s="377" t="s">
        <v>208</v>
      </c>
      <c r="B64" s="378">
        <v>0</v>
      </c>
      <c r="C64" s="381">
        <v>0</v>
      </c>
      <c r="D64" s="380" t="str">
        <f t="shared" si="2"/>
        <v/>
      </c>
    </row>
    <row r="65" s="344" customFormat="1" ht="20.1" customHeight="1" spans="1:4">
      <c r="A65" s="377" t="s">
        <v>209</v>
      </c>
      <c r="B65" s="378">
        <v>0</v>
      </c>
      <c r="C65" s="381">
        <v>0</v>
      </c>
      <c r="D65" s="380" t="str">
        <f t="shared" si="2"/>
        <v/>
      </c>
    </row>
    <row r="66" s="344" customFormat="1" ht="20.1" customHeight="1" spans="1:4">
      <c r="A66" s="230" t="s">
        <v>210</v>
      </c>
      <c r="B66" s="378">
        <v>43</v>
      </c>
      <c r="C66" s="381">
        <v>72</v>
      </c>
      <c r="D66" s="380">
        <f t="shared" si="2"/>
        <v>67.4418604651163</v>
      </c>
    </row>
    <row r="67" s="344" customFormat="1" ht="20.1" customHeight="1" spans="1:4">
      <c r="A67" s="230" t="s">
        <v>211</v>
      </c>
      <c r="B67" s="378">
        <v>0</v>
      </c>
      <c r="C67" s="379">
        <v>0</v>
      </c>
      <c r="D67" s="380" t="str">
        <f t="shared" si="2"/>
        <v/>
      </c>
    </row>
    <row r="68" s="344" customFormat="1" ht="20.1" customHeight="1" spans="1:4">
      <c r="A68" s="230" t="s">
        <v>178</v>
      </c>
      <c r="B68" s="378">
        <v>180</v>
      </c>
      <c r="C68" s="381">
        <v>343</v>
      </c>
      <c r="D68" s="380">
        <f t="shared" si="2"/>
        <v>90.5555555555555</v>
      </c>
    </row>
    <row r="69" s="344" customFormat="1" ht="20.1" customHeight="1" spans="1:4">
      <c r="A69" s="230" t="s">
        <v>212</v>
      </c>
      <c r="B69" s="378">
        <v>203</v>
      </c>
      <c r="C69" s="381">
        <v>21</v>
      </c>
      <c r="D69" s="380">
        <f t="shared" si="2"/>
        <v>-89.6551724137931</v>
      </c>
    </row>
    <row r="70" s="344" customFormat="1" ht="20.1" customHeight="1" spans="1:4">
      <c r="A70" s="230" t="s">
        <v>213</v>
      </c>
      <c r="B70" s="378">
        <v>761</v>
      </c>
      <c r="C70" s="381">
        <v>0</v>
      </c>
      <c r="D70" s="380">
        <f t="shared" si="2"/>
        <v>-100</v>
      </c>
    </row>
    <row r="71" s="344" customFormat="1" ht="20.1" customHeight="1" spans="1:4">
      <c r="A71" s="230" t="s">
        <v>169</v>
      </c>
      <c r="B71" s="378">
        <v>120</v>
      </c>
      <c r="C71" s="381">
        <v>0</v>
      </c>
      <c r="D71" s="380">
        <f t="shared" si="2"/>
        <v>-100</v>
      </c>
    </row>
    <row r="72" s="344" customFormat="1" ht="20.1" customHeight="1" spans="1:4">
      <c r="A72" s="230" t="s">
        <v>170</v>
      </c>
      <c r="B72" s="378">
        <v>630</v>
      </c>
      <c r="C72" s="381">
        <v>0</v>
      </c>
      <c r="D72" s="380">
        <f t="shared" si="2"/>
        <v>-100</v>
      </c>
    </row>
    <row r="73" s="344" customFormat="1" ht="20.1" customHeight="1" spans="1:4">
      <c r="A73" s="230" t="s">
        <v>171</v>
      </c>
      <c r="B73" s="378">
        <v>0</v>
      </c>
      <c r="C73" s="381">
        <v>0</v>
      </c>
      <c r="D73" s="380" t="str">
        <f t="shared" si="2"/>
        <v/>
      </c>
    </row>
    <row r="74" s="344" customFormat="1" ht="20.1" customHeight="1" spans="1:4">
      <c r="A74" s="230" t="s">
        <v>210</v>
      </c>
      <c r="B74" s="378">
        <v>0</v>
      </c>
      <c r="C74" s="381">
        <v>0</v>
      </c>
      <c r="D74" s="380" t="str">
        <f t="shared" si="2"/>
        <v/>
      </c>
    </row>
    <row r="75" s="344" customFormat="1" ht="20.1" customHeight="1" spans="1:4">
      <c r="A75" s="230" t="s">
        <v>214</v>
      </c>
      <c r="B75" s="378">
        <v>0</v>
      </c>
      <c r="C75" s="381">
        <v>0</v>
      </c>
      <c r="D75" s="380" t="str">
        <f t="shared" si="2"/>
        <v/>
      </c>
    </row>
    <row r="76" s="344" customFormat="1" ht="20.1" customHeight="1" spans="1:4">
      <c r="A76" s="230" t="s">
        <v>178</v>
      </c>
      <c r="B76" s="378">
        <v>7</v>
      </c>
      <c r="C76" s="381">
        <v>0</v>
      </c>
      <c r="D76" s="380">
        <f t="shared" si="2"/>
        <v>-100</v>
      </c>
    </row>
    <row r="77" s="344" customFormat="1" ht="20.1" customHeight="1" spans="1:4">
      <c r="A77" s="230" t="s">
        <v>215</v>
      </c>
      <c r="B77" s="378">
        <v>4</v>
      </c>
      <c r="C77" s="381">
        <v>0</v>
      </c>
      <c r="D77" s="380">
        <f t="shared" si="2"/>
        <v>-100</v>
      </c>
    </row>
    <row r="78" s="344" customFormat="1" ht="20.1" customHeight="1" spans="1:4">
      <c r="A78" s="230" t="s">
        <v>216</v>
      </c>
      <c r="B78" s="378">
        <v>97</v>
      </c>
      <c r="C78" s="379">
        <v>144</v>
      </c>
      <c r="D78" s="380">
        <f t="shared" si="2"/>
        <v>48.4536082474227</v>
      </c>
    </row>
    <row r="79" s="344" customFormat="1" ht="20.1" customHeight="1" spans="1:4">
      <c r="A79" s="230" t="s">
        <v>169</v>
      </c>
      <c r="B79" s="378">
        <v>89</v>
      </c>
      <c r="C79" s="381">
        <v>0</v>
      </c>
      <c r="D79" s="380">
        <f t="shared" si="2"/>
        <v>-100</v>
      </c>
    </row>
    <row r="80" s="344" customFormat="1" ht="20.1" customHeight="1" spans="1:4">
      <c r="A80" s="230" t="s">
        <v>170</v>
      </c>
      <c r="B80" s="378">
        <v>0</v>
      </c>
      <c r="C80" s="381">
        <v>0</v>
      </c>
      <c r="D80" s="380" t="str">
        <f t="shared" si="2"/>
        <v/>
      </c>
    </row>
    <row r="81" s="344" customFormat="1" ht="20.1" customHeight="1" spans="1:4">
      <c r="A81" s="230" t="s">
        <v>171</v>
      </c>
      <c r="B81" s="378">
        <v>0</v>
      </c>
      <c r="C81" s="381">
        <v>0</v>
      </c>
      <c r="D81" s="380" t="str">
        <f t="shared" si="2"/>
        <v/>
      </c>
    </row>
    <row r="82" s="344" customFormat="1" ht="20.1" customHeight="1" spans="1:4">
      <c r="A82" s="230" t="s">
        <v>217</v>
      </c>
      <c r="B82" s="378">
        <v>5</v>
      </c>
      <c r="C82" s="381">
        <v>30</v>
      </c>
      <c r="D82" s="380">
        <f t="shared" si="2"/>
        <v>500</v>
      </c>
    </row>
    <row r="83" s="344" customFormat="1" ht="20.1" customHeight="1" spans="1:4">
      <c r="A83" s="230" t="s">
        <v>218</v>
      </c>
      <c r="B83" s="378">
        <v>0</v>
      </c>
      <c r="C83" s="381">
        <v>0</v>
      </c>
      <c r="D83" s="380" t="str">
        <f t="shared" si="2"/>
        <v/>
      </c>
    </row>
    <row r="84" s="344" customFormat="1" ht="20.1" customHeight="1" spans="1:4">
      <c r="A84" s="230" t="s">
        <v>210</v>
      </c>
      <c r="B84" s="378">
        <v>0</v>
      </c>
      <c r="C84" s="381">
        <v>0</v>
      </c>
      <c r="D84" s="380" t="str">
        <f t="shared" si="2"/>
        <v/>
      </c>
    </row>
    <row r="85" s="344" customFormat="1" ht="20.1" customHeight="1" spans="1:4">
      <c r="A85" s="230" t="s">
        <v>178</v>
      </c>
      <c r="B85" s="378">
        <v>0</v>
      </c>
      <c r="C85" s="381">
        <v>0</v>
      </c>
      <c r="D85" s="380" t="str">
        <f t="shared" si="2"/>
        <v/>
      </c>
    </row>
    <row r="86" s="344" customFormat="1" ht="20.1" customHeight="1" spans="1:4">
      <c r="A86" s="377" t="s">
        <v>219</v>
      </c>
      <c r="B86" s="378">
        <v>3</v>
      </c>
      <c r="C86" s="381">
        <v>114</v>
      </c>
      <c r="D86" s="380">
        <f t="shared" si="2"/>
        <v>3700</v>
      </c>
    </row>
    <row r="87" s="344" customFormat="1" ht="20.1" customHeight="1" spans="1:4">
      <c r="A87" s="230" t="s">
        <v>220</v>
      </c>
      <c r="B87" s="378">
        <v>0</v>
      </c>
      <c r="C87" s="381">
        <v>0</v>
      </c>
      <c r="D87" s="380" t="str">
        <f t="shared" si="2"/>
        <v/>
      </c>
    </row>
    <row r="88" s="344" customFormat="1" ht="20.1" customHeight="1" spans="1:4">
      <c r="A88" s="230" t="s">
        <v>169</v>
      </c>
      <c r="B88" s="378">
        <v>0</v>
      </c>
      <c r="C88" s="381">
        <v>0</v>
      </c>
      <c r="D88" s="380" t="str">
        <f t="shared" si="2"/>
        <v/>
      </c>
    </row>
    <row r="89" s="344" customFormat="1" ht="20.1" customHeight="1" spans="1:4">
      <c r="A89" s="230" t="s">
        <v>170</v>
      </c>
      <c r="B89" s="378">
        <v>0</v>
      </c>
      <c r="C89" s="379">
        <v>0</v>
      </c>
      <c r="D89" s="380" t="str">
        <f t="shared" si="2"/>
        <v/>
      </c>
    </row>
    <row r="90" s="344" customFormat="1" ht="20.1" customHeight="1" spans="1:4">
      <c r="A90" s="230" t="s">
        <v>171</v>
      </c>
      <c r="B90" s="378">
        <v>0</v>
      </c>
      <c r="C90" s="381">
        <v>0</v>
      </c>
      <c r="D90" s="380" t="str">
        <f t="shared" si="2"/>
        <v/>
      </c>
    </row>
    <row r="91" s="344" customFormat="1" ht="20.1" customHeight="1" spans="1:4">
      <c r="A91" s="230" t="s">
        <v>221</v>
      </c>
      <c r="B91" s="378">
        <v>0</v>
      </c>
      <c r="C91" s="381">
        <v>0</v>
      </c>
      <c r="D91" s="380" t="str">
        <f t="shared" si="2"/>
        <v/>
      </c>
    </row>
    <row r="92" s="344" customFormat="1" ht="20.1" customHeight="1" spans="1:4">
      <c r="A92" s="230" t="s">
        <v>222</v>
      </c>
      <c r="B92" s="378">
        <v>0</v>
      </c>
      <c r="C92" s="381">
        <v>0</v>
      </c>
      <c r="D92" s="380" t="str">
        <f t="shared" si="2"/>
        <v/>
      </c>
    </row>
    <row r="93" s="344" customFormat="1" ht="20.1" customHeight="1" spans="1:4">
      <c r="A93" s="230" t="s">
        <v>210</v>
      </c>
      <c r="B93" s="378">
        <v>0</v>
      </c>
      <c r="C93" s="381">
        <v>0</v>
      </c>
      <c r="D93" s="380" t="str">
        <f t="shared" si="2"/>
        <v/>
      </c>
    </row>
    <row r="94" s="344" customFormat="1" ht="20.1" customHeight="1" spans="1:4">
      <c r="A94" s="230" t="s">
        <v>223</v>
      </c>
      <c r="B94" s="378">
        <v>0</v>
      </c>
      <c r="C94" s="381">
        <v>0</v>
      </c>
      <c r="D94" s="380" t="str">
        <f t="shared" ref="D94:D157" si="3">IFERROR((C94/B94-1)*100,"")</f>
        <v/>
      </c>
    </row>
    <row r="95" s="344" customFormat="1" ht="20.1" customHeight="1" spans="1:4">
      <c r="A95" s="230" t="s">
        <v>224</v>
      </c>
      <c r="B95" s="378">
        <v>0</v>
      </c>
      <c r="C95" s="381">
        <v>0</v>
      </c>
      <c r="D95" s="380" t="str">
        <f t="shared" si="3"/>
        <v/>
      </c>
    </row>
    <row r="96" s="344" customFormat="1" ht="20.1" customHeight="1" spans="1:4">
      <c r="A96" s="230" t="s">
        <v>225</v>
      </c>
      <c r="B96" s="378">
        <v>0</v>
      </c>
      <c r="C96" s="381">
        <v>0</v>
      </c>
      <c r="D96" s="380" t="str">
        <f t="shared" si="3"/>
        <v/>
      </c>
    </row>
    <row r="97" s="344" customFormat="1" ht="20.1" customHeight="1" spans="1:4">
      <c r="A97" s="230" t="s">
        <v>226</v>
      </c>
      <c r="B97" s="378">
        <v>0</v>
      </c>
      <c r="C97" s="381">
        <v>0</v>
      </c>
      <c r="D97" s="380" t="str">
        <f t="shared" si="3"/>
        <v/>
      </c>
    </row>
    <row r="98" s="344" customFormat="1" ht="20.1" customHeight="1" spans="1:4">
      <c r="A98" s="230" t="s">
        <v>178</v>
      </c>
      <c r="B98" s="378">
        <v>0</v>
      </c>
      <c r="C98" s="381">
        <v>0</v>
      </c>
      <c r="D98" s="380" t="str">
        <f t="shared" si="3"/>
        <v/>
      </c>
    </row>
    <row r="99" s="344" customFormat="1" ht="20.1" customHeight="1" spans="1:4">
      <c r="A99" s="230" t="s">
        <v>227</v>
      </c>
      <c r="B99" s="378">
        <v>0</v>
      </c>
      <c r="C99" s="381">
        <v>0</v>
      </c>
      <c r="D99" s="380" t="str">
        <f t="shared" si="3"/>
        <v/>
      </c>
    </row>
    <row r="100" s="344" customFormat="1" ht="20.1" customHeight="1" spans="1:4">
      <c r="A100" s="377" t="s">
        <v>228</v>
      </c>
      <c r="B100" s="378">
        <v>2627</v>
      </c>
      <c r="C100" s="379">
        <v>2621</v>
      </c>
      <c r="D100" s="380">
        <f t="shared" si="3"/>
        <v>-0.228397411496006</v>
      </c>
    </row>
    <row r="101" s="344" customFormat="1" ht="20.1" customHeight="1" spans="1:4">
      <c r="A101" s="230" t="s">
        <v>169</v>
      </c>
      <c r="B101" s="378">
        <v>1975</v>
      </c>
      <c r="C101" s="381">
        <v>2180</v>
      </c>
      <c r="D101" s="380">
        <f t="shared" si="3"/>
        <v>10.379746835443</v>
      </c>
    </row>
    <row r="102" s="344" customFormat="1" ht="20.1" customHeight="1" spans="1:4">
      <c r="A102" s="230" t="s">
        <v>170</v>
      </c>
      <c r="B102" s="378">
        <v>541</v>
      </c>
      <c r="C102" s="381">
        <v>377</v>
      </c>
      <c r="D102" s="380">
        <f t="shared" si="3"/>
        <v>-30.3142329020333</v>
      </c>
    </row>
    <row r="103" s="344" customFormat="1" ht="20.1" customHeight="1" spans="1:4">
      <c r="A103" s="230" t="s">
        <v>171</v>
      </c>
      <c r="B103" s="378">
        <v>0</v>
      </c>
      <c r="C103" s="381">
        <v>0</v>
      </c>
      <c r="D103" s="380" t="str">
        <f t="shared" si="3"/>
        <v/>
      </c>
    </row>
    <row r="104" s="344" customFormat="1" ht="20.1" customHeight="1" spans="1:4">
      <c r="A104" s="230" t="s">
        <v>229</v>
      </c>
      <c r="B104" s="378">
        <v>50</v>
      </c>
      <c r="C104" s="381">
        <v>0</v>
      </c>
      <c r="D104" s="380">
        <f t="shared" si="3"/>
        <v>-100</v>
      </c>
    </row>
    <row r="105" s="344" customFormat="1" ht="20.1" customHeight="1" spans="1:4">
      <c r="A105" s="230" t="s">
        <v>230</v>
      </c>
      <c r="B105" s="378">
        <v>0</v>
      </c>
      <c r="C105" s="381">
        <v>0</v>
      </c>
      <c r="D105" s="380" t="str">
        <f t="shared" si="3"/>
        <v/>
      </c>
    </row>
    <row r="106" s="344" customFormat="1" ht="20.1" customHeight="1" spans="1:4">
      <c r="A106" s="230" t="s">
        <v>231</v>
      </c>
      <c r="B106" s="378">
        <v>0</v>
      </c>
      <c r="C106" s="381">
        <v>0</v>
      </c>
      <c r="D106" s="380" t="str">
        <f t="shared" si="3"/>
        <v/>
      </c>
    </row>
    <row r="107" s="344" customFormat="1" ht="20.1" customHeight="1" spans="1:4">
      <c r="A107" s="230" t="s">
        <v>178</v>
      </c>
      <c r="B107" s="378">
        <v>50</v>
      </c>
      <c r="C107" s="381">
        <v>57</v>
      </c>
      <c r="D107" s="380">
        <f t="shared" si="3"/>
        <v>14</v>
      </c>
    </row>
    <row r="108" s="344" customFormat="1" ht="20.1" customHeight="1" spans="1:4">
      <c r="A108" s="230" t="s">
        <v>232</v>
      </c>
      <c r="B108" s="378">
        <v>11</v>
      </c>
      <c r="C108" s="379">
        <v>7</v>
      </c>
      <c r="D108" s="380">
        <f t="shared" si="3"/>
        <v>-36.3636363636364</v>
      </c>
    </row>
    <row r="109" s="344" customFormat="1" ht="20.1" customHeight="1" spans="1:4">
      <c r="A109" s="377" t="s">
        <v>233</v>
      </c>
      <c r="B109" s="378">
        <v>1203</v>
      </c>
      <c r="C109" s="381">
        <v>686</v>
      </c>
      <c r="D109" s="380">
        <f t="shared" si="3"/>
        <v>-42.975893599335</v>
      </c>
    </row>
    <row r="110" s="344" customFormat="1" ht="20.1" customHeight="1" spans="1:4">
      <c r="A110" s="230" t="s">
        <v>169</v>
      </c>
      <c r="B110" s="378">
        <v>0</v>
      </c>
      <c r="C110" s="381">
        <v>0</v>
      </c>
      <c r="D110" s="380" t="str">
        <f t="shared" si="3"/>
        <v/>
      </c>
    </row>
    <row r="111" s="344" customFormat="1" ht="20.1" customHeight="1" spans="1:4">
      <c r="A111" s="230" t="s">
        <v>170</v>
      </c>
      <c r="B111" s="378">
        <v>15</v>
      </c>
      <c r="C111" s="381">
        <v>0</v>
      </c>
      <c r="D111" s="380">
        <f t="shared" si="3"/>
        <v>-100</v>
      </c>
    </row>
    <row r="112" s="344" customFormat="1" ht="20.1" customHeight="1" spans="1:4">
      <c r="A112" s="230" t="s">
        <v>171</v>
      </c>
      <c r="B112" s="378">
        <v>0</v>
      </c>
      <c r="C112" s="381">
        <v>0</v>
      </c>
      <c r="D112" s="380" t="str">
        <f t="shared" si="3"/>
        <v/>
      </c>
    </row>
    <row r="113" s="344" customFormat="1" ht="20.1" customHeight="1" spans="1:4">
      <c r="A113" s="230" t="s">
        <v>234</v>
      </c>
      <c r="B113" s="378">
        <v>0</v>
      </c>
      <c r="C113" s="381">
        <v>0</v>
      </c>
      <c r="D113" s="380" t="str">
        <f t="shared" si="3"/>
        <v/>
      </c>
    </row>
    <row r="114" s="344" customFormat="1" ht="20.1" customHeight="1" spans="1:4">
      <c r="A114" s="230" t="s">
        <v>235</v>
      </c>
      <c r="B114" s="378">
        <v>0</v>
      </c>
      <c r="C114" s="381">
        <v>0</v>
      </c>
      <c r="D114" s="380" t="str">
        <f t="shared" si="3"/>
        <v/>
      </c>
    </row>
    <row r="115" s="344" customFormat="1" ht="20.1" customHeight="1" spans="1:4">
      <c r="A115" s="230" t="s">
        <v>236</v>
      </c>
      <c r="B115" s="378">
        <v>0</v>
      </c>
      <c r="C115" s="381">
        <v>0</v>
      </c>
      <c r="D115" s="380" t="str">
        <f t="shared" si="3"/>
        <v/>
      </c>
    </row>
    <row r="116" s="344" customFormat="1" ht="20.1" customHeight="1" spans="1:4">
      <c r="A116" s="230" t="s">
        <v>237</v>
      </c>
      <c r="B116" s="378">
        <v>0</v>
      </c>
      <c r="C116" s="381">
        <v>0</v>
      </c>
      <c r="D116" s="380" t="str">
        <f t="shared" si="3"/>
        <v/>
      </c>
    </row>
    <row r="117" s="344" customFormat="1" ht="20.1" customHeight="1" spans="1:4">
      <c r="A117" s="230" t="s">
        <v>238</v>
      </c>
      <c r="B117" s="378">
        <v>1188</v>
      </c>
      <c r="C117" s="379">
        <v>686</v>
      </c>
      <c r="D117" s="380">
        <f t="shared" si="3"/>
        <v>-42.2558922558923</v>
      </c>
    </row>
    <row r="118" s="344" customFormat="1" ht="20.1" customHeight="1" spans="1:4">
      <c r="A118" s="230" t="s">
        <v>178</v>
      </c>
      <c r="B118" s="378">
        <v>0</v>
      </c>
      <c r="C118" s="381">
        <v>0</v>
      </c>
      <c r="D118" s="380" t="str">
        <f t="shared" si="3"/>
        <v/>
      </c>
    </row>
    <row r="119" s="344" customFormat="1" ht="20.1" customHeight="1" spans="1:4">
      <c r="A119" s="230" t="s">
        <v>239</v>
      </c>
      <c r="B119" s="378">
        <v>0</v>
      </c>
      <c r="C119" s="381">
        <v>0</v>
      </c>
      <c r="D119" s="380" t="str">
        <f t="shared" si="3"/>
        <v/>
      </c>
    </row>
    <row r="120" s="344" customFormat="1" ht="20.1" customHeight="1" spans="1:4">
      <c r="A120" s="230" t="s">
        <v>240</v>
      </c>
      <c r="B120" s="378">
        <v>10</v>
      </c>
      <c r="C120" s="381">
        <v>10</v>
      </c>
      <c r="D120" s="380">
        <f t="shared" si="3"/>
        <v>0</v>
      </c>
    </row>
    <row r="121" s="344" customFormat="1" ht="20.1" customHeight="1" spans="1:4">
      <c r="A121" s="230" t="s">
        <v>169</v>
      </c>
      <c r="B121" s="378">
        <v>0</v>
      </c>
      <c r="C121" s="381">
        <v>0</v>
      </c>
      <c r="D121" s="380" t="str">
        <f t="shared" si="3"/>
        <v/>
      </c>
    </row>
    <row r="122" s="344" customFormat="1" ht="20.1" customHeight="1" spans="1:4">
      <c r="A122" s="377" t="s">
        <v>170</v>
      </c>
      <c r="B122" s="378">
        <v>0</v>
      </c>
      <c r="C122" s="381">
        <v>0</v>
      </c>
      <c r="D122" s="380" t="str">
        <f t="shared" si="3"/>
        <v/>
      </c>
    </row>
    <row r="123" s="344" customFormat="1" ht="20.1" customHeight="1" spans="1:4">
      <c r="A123" s="230" t="s">
        <v>171</v>
      </c>
      <c r="B123" s="378">
        <v>0</v>
      </c>
      <c r="C123" s="381">
        <v>0</v>
      </c>
      <c r="D123" s="380" t="str">
        <f t="shared" si="3"/>
        <v/>
      </c>
    </row>
    <row r="124" s="344" customFormat="1" ht="20.1" customHeight="1" spans="1:4">
      <c r="A124" s="230" t="s">
        <v>241</v>
      </c>
      <c r="B124" s="378">
        <v>0</v>
      </c>
      <c r="C124" s="381">
        <v>0</v>
      </c>
      <c r="D124" s="380" t="str">
        <f t="shared" si="3"/>
        <v/>
      </c>
    </row>
    <row r="125" s="344" customFormat="1" ht="20.1" customHeight="1" spans="1:4">
      <c r="A125" s="230" t="s">
        <v>242</v>
      </c>
      <c r="B125" s="378">
        <v>0</v>
      </c>
      <c r="C125" s="381">
        <v>0</v>
      </c>
      <c r="D125" s="380" t="str">
        <f t="shared" si="3"/>
        <v/>
      </c>
    </row>
    <row r="126" s="344" customFormat="1" ht="20.1" customHeight="1" spans="1:4">
      <c r="A126" s="230" t="s">
        <v>243</v>
      </c>
      <c r="B126" s="378">
        <v>0</v>
      </c>
      <c r="C126" s="381">
        <v>0</v>
      </c>
      <c r="D126" s="380" t="str">
        <f t="shared" si="3"/>
        <v/>
      </c>
    </row>
    <row r="127" s="344" customFormat="1" ht="20.1" customHeight="1" spans="1:4">
      <c r="A127" s="230" t="s">
        <v>244</v>
      </c>
      <c r="B127" s="378">
        <v>10</v>
      </c>
      <c r="C127" s="381">
        <v>10</v>
      </c>
      <c r="D127" s="380">
        <f t="shared" si="3"/>
        <v>0</v>
      </c>
    </row>
    <row r="128" s="344" customFormat="1" ht="20.1" customHeight="1" spans="1:4">
      <c r="A128" s="230" t="s">
        <v>245</v>
      </c>
      <c r="B128" s="378">
        <v>0</v>
      </c>
      <c r="C128" s="381">
        <v>0</v>
      </c>
      <c r="D128" s="380" t="str">
        <f t="shared" si="3"/>
        <v/>
      </c>
    </row>
    <row r="129" s="344" customFormat="1" ht="20.1" customHeight="1" spans="1:4">
      <c r="A129" s="230" t="s">
        <v>246</v>
      </c>
      <c r="B129" s="378">
        <v>0</v>
      </c>
      <c r="C129" s="381">
        <v>0</v>
      </c>
      <c r="D129" s="380" t="str">
        <f t="shared" si="3"/>
        <v/>
      </c>
    </row>
    <row r="130" s="344" customFormat="1" ht="20.1" customHeight="1" spans="1:4">
      <c r="A130" s="230" t="s">
        <v>178</v>
      </c>
      <c r="B130" s="378">
        <v>0</v>
      </c>
      <c r="C130" s="379">
        <v>0</v>
      </c>
      <c r="D130" s="380" t="str">
        <f t="shared" si="3"/>
        <v/>
      </c>
    </row>
    <row r="131" s="344" customFormat="1" ht="20.1" customHeight="1" spans="1:4">
      <c r="A131" s="230" t="s">
        <v>247</v>
      </c>
      <c r="B131" s="378">
        <v>0</v>
      </c>
      <c r="C131" s="381">
        <v>0</v>
      </c>
      <c r="D131" s="380" t="str">
        <f t="shared" si="3"/>
        <v/>
      </c>
    </row>
    <row r="132" s="344" customFormat="1" ht="20.1" customHeight="1" spans="1:4">
      <c r="A132" s="230" t="s">
        <v>248</v>
      </c>
      <c r="B132" s="378">
        <v>229</v>
      </c>
      <c r="C132" s="381">
        <v>250</v>
      </c>
      <c r="D132" s="380">
        <f t="shared" si="3"/>
        <v>9.17030567685591</v>
      </c>
    </row>
    <row r="133" s="344" customFormat="1" ht="20.1" customHeight="1" spans="1:4">
      <c r="A133" s="230" t="s">
        <v>169</v>
      </c>
      <c r="B133" s="378">
        <v>0</v>
      </c>
      <c r="C133" s="381">
        <v>0</v>
      </c>
      <c r="D133" s="380" t="str">
        <f t="shared" si="3"/>
        <v/>
      </c>
    </row>
    <row r="134" s="344" customFormat="1" ht="20.1" customHeight="1" spans="1:4">
      <c r="A134" s="230" t="s">
        <v>170</v>
      </c>
      <c r="B134" s="378">
        <v>1</v>
      </c>
      <c r="C134" s="381">
        <v>3</v>
      </c>
      <c r="D134" s="380">
        <f t="shared" si="3"/>
        <v>200</v>
      </c>
    </row>
    <row r="135" s="344" customFormat="1" ht="20.1" customHeight="1" spans="1:4">
      <c r="A135" s="230" t="s">
        <v>171</v>
      </c>
      <c r="B135" s="378">
        <v>0</v>
      </c>
      <c r="C135" s="381">
        <v>0</v>
      </c>
      <c r="D135" s="380" t="str">
        <f t="shared" si="3"/>
        <v/>
      </c>
    </row>
    <row r="136" s="344" customFormat="1" ht="20.1" customHeight="1" spans="1:4">
      <c r="A136" s="230" t="s">
        <v>249</v>
      </c>
      <c r="B136" s="378">
        <v>211</v>
      </c>
      <c r="C136" s="381">
        <v>247</v>
      </c>
      <c r="D136" s="380">
        <f t="shared" si="3"/>
        <v>17.0616113744076</v>
      </c>
    </row>
    <row r="137" s="344" customFormat="1" ht="20.1" customHeight="1" spans="1:4">
      <c r="A137" s="230" t="s">
        <v>178</v>
      </c>
      <c r="B137" s="378">
        <v>0</v>
      </c>
      <c r="C137" s="381">
        <v>0</v>
      </c>
      <c r="D137" s="380" t="str">
        <f t="shared" si="3"/>
        <v/>
      </c>
    </row>
    <row r="138" s="344" customFormat="1" ht="20.1" customHeight="1" spans="1:4">
      <c r="A138" s="377" t="s">
        <v>250</v>
      </c>
      <c r="B138" s="378">
        <v>17</v>
      </c>
      <c r="C138" s="381">
        <v>0</v>
      </c>
      <c r="D138" s="380">
        <f t="shared" si="3"/>
        <v>-100</v>
      </c>
    </row>
    <row r="139" s="344" customFormat="1" ht="20.1" customHeight="1" spans="1:4">
      <c r="A139" s="230" t="s">
        <v>251</v>
      </c>
      <c r="B139" s="378">
        <v>0</v>
      </c>
      <c r="C139" s="379">
        <v>2</v>
      </c>
      <c r="D139" s="380" t="str">
        <f t="shared" si="3"/>
        <v/>
      </c>
    </row>
    <row r="140" s="344" customFormat="1" ht="20.1" customHeight="1" spans="1:4">
      <c r="A140" s="230" t="s">
        <v>169</v>
      </c>
      <c r="B140" s="378">
        <v>0</v>
      </c>
      <c r="C140" s="381">
        <v>0</v>
      </c>
      <c r="D140" s="380" t="str">
        <f t="shared" si="3"/>
        <v/>
      </c>
    </row>
    <row r="141" s="344" customFormat="1" ht="20.1" customHeight="1" spans="1:4">
      <c r="A141" s="230" t="s">
        <v>170</v>
      </c>
      <c r="B141" s="378">
        <v>0</v>
      </c>
      <c r="C141" s="381">
        <v>0</v>
      </c>
      <c r="D141" s="380" t="str">
        <f t="shared" si="3"/>
        <v/>
      </c>
    </row>
    <row r="142" s="344" customFormat="1" ht="20.1" customHeight="1" spans="1:4">
      <c r="A142" s="230" t="s">
        <v>171</v>
      </c>
      <c r="B142" s="378">
        <v>0</v>
      </c>
      <c r="C142" s="381">
        <v>0</v>
      </c>
      <c r="D142" s="380" t="str">
        <f t="shared" si="3"/>
        <v/>
      </c>
    </row>
    <row r="143" s="344" customFormat="1" ht="20.1" customHeight="1" spans="1:4">
      <c r="A143" s="230" t="s">
        <v>252</v>
      </c>
      <c r="B143" s="378">
        <v>0</v>
      </c>
      <c r="C143" s="381">
        <v>2</v>
      </c>
      <c r="D143" s="380" t="str">
        <f t="shared" si="3"/>
        <v/>
      </c>
    </row>
    <row r="144" s="344" customFormat="1" ht="20.1" customHeight="1" spans="1:4">
      <c r="A144" s="377" t="s">
        <v>253</v>
      </c>
      <c r="B144" s="378">
        <v>0</v>
      </c>
      <c r="C144" s="381">
        <v>0</v>
      </c>
      <c r="D144" s="380" t="str">
        <f t="shared" si="3"/>
        <v/>
      </c>
    </row>
    <row r="145" s="344" customFormat="1" ht="20.1" customHeight="1" spans="1:4">
      <c r="A145" s="230" t="s">
        <v>178</v>
      </c>
      <c r="B145" s="378">
        <v>0</v>
      </c>
      <c r="C145" s="381">
        <v>0</v>
      </c>
      <c r="D145" s="380" t="str">
        <f t="shared" si="3"/>
        <v/>
      </c>
    </row>
    <row r="146" s="344" customFormat="1" ht="20.1" customHeight="1" spans="1:4">
      <c r="A146" s="230" t="s">
        <v>254</v>
      </c>
      <c r="B146" s="378">
        <v>0</v>
      </c>
      <c r="C146" s="381">
        <v>0</v>
      </c>
      <c r="D146" s="380" t="str">
        <f t="shared" si="3"/>
        <v/>
      </c>
    </row>
    <row r="147" s="344" customFormat="1" ht="20.1" customHeight="1" spans="1:4">
      <c r="A147" s="230" t="s">
        <v>255</v>
      </c>
      <c r="B147" s="378">
        <v>216</v>
      </c>
      <c r="C147" s="381">
        <v>230</v>
      </c>
      <c r="D147" s="380">
        <f t="shared" si="3"/>
        <v>6.48148148148149</v>
      </c>
    </row>
    <row r="148" s="344" customFormat="1" ht="20.1" customHeight="1" spans="1:4">
      <c r="A148" s="230" t="s">
        <v>169</v>
      </c>
      <c r="B148" s="378">
        <v>158</v>
      </c>
      <c r="C148" s="381">
        <v>106</v>
      </c>
      <c r="D148" s="380">
        <f t="shared" si="3"/>
        <v>-32.9113924050633</v>
      </c>
    </row>
    <row r="149" s="344" customFormat="1" ht="20.1" customHeight="1" spans="1:4">
      <c r="A149" s="230" t="s">
        <v>170</v>
      </c>
      <c r="B149" s="378">
        <v>15</v>
      </c>
      <c r="C149" s="381">
        <v>0</v>
      </c>
      <c r="D149" s="380">
        <f t="shared" si="3"/>
        <v>-100</v>
      </c>
    </row>
    <row r="150" s="344" customFormat="1" ht="20.1" customHeight="1" spans="1:4">
      <c r="A150" s="230" t="s">
        <v>171</v>
      </c>
      <c r="B150" s="378">
        <v>0</v>
      </c>
      <c r="C150" s="379">
        <v>0</v>
      </c>
      <c r="D150" s="380" t="str">
        <f t="shared" si="3"/>
        <v/>
      </c>
    </row>
    <row r="151" s="344" customFormat="1" ht="20.1" customHeight="1" spans="1:4">
      <c r="A151" s="230" t="s">
        <v>256</v>
      </c>
      <c r="B151" s="378">
        <v>40</v>
      </c>
      <c r="C151" s="381">
        <v>64</v>
      </c>
      <c r="D151" s="380">
        <f t="shared" si="3"/>
        <v>60</v>
      </c>
    </row>
    <row r="152" s="344" customFormat="1" ht="20.1" customHeight="1" spans="1:4">
      <c r="A152" s="230" t="s">
        <v>257</v>
      </c>
      <c r="B152" s="378">
        <v>3</v>
      </c>
      <c r="C152" s="381">
        <v>60</v>
      </c>
      <c r="D152" s="380">
        <f t="shared" si="3"/>
        <v>1900</v>
      </c>
    </row>
    <row r="153" s="344" customFormat="1" ht="20.1" customHeight="1" spans="1:4">
      <c r="A153" s="230" t="s">
        <v>258</v>
      </c>
      <c r="B153" s="378">
        <v>100</v>
      </c>
      <c r="C153" s="381">
        <v>121</v>
      </c>
      <c r="D153" s="380">
        <f t="shared" si="3"/>
        <v>21</v>
      </c>
    </row>
    <row r="154" s="344" customFormat="1" ht="20.1" customHeight="1" spans="1:4">
      <c r="A154" s="230" t="s">
        <v>169</v>
      </c>
      <c r="B154" s="378">
        <v>90</v>
      </c>
      <c r="C154" s="381">
        <v>108</v>
      </c>
      <c r="D154" s="380">
        <f t="shared" si="3"/>
        <v>20</v>
      </c>
    </row>
    <row r="155" s="344" customFormat="1" ht="20.1" customHeight="1" spans="1:4">
      <c r="A155" s="230" t="s">
        <v>170</v>
      </c>
      <c r="B155" s="378">
        <v>7</v>
      </c>
      <c r="C155" s="381">
        <v>13</v>
      </c>
      <c r="D155" s="380">
        <f t="shared" si="3"/>
        <v>85.7142857142857</v>
      </c>
    </row>
    <row r="156" s="344" customFormat="1" ht="20.1" customHeight="1" spans="1:4">
      <c r="A156" s="377" t="s">
        <v>171</v>
      </c>
      <c r="B156" s="378">
        <v>0</v>
      </c>
      <c r="C156" s="381">
        <v>0</v>
      </c>
      <c r="D156" s="380" t="str">
        <f t="shared" si="3"/>
        <v/>
      </c>
    </row>
    <row r="157" s="344" customFormat="1" ht="20.1" customHeight="1" spans="1:4">
      <c r="A157" s="230" t="s">
        <v>183</v>
      </c>
      <c r="B157" s="378">
        <v>3</v>
      </c>
      <c r="C157" s="381">
        <v>0</v>
      </c>
      <c r="D157" s="380">
        <f t="shared" si="3"/>
        <v>-100</v>
      </c>
    </row>
    <row r="158" s="344" customFormat="1" ht="20.1" customHeight="1" spans="1:4">
      <c r="A158" s="230" t="s">
        <v>178</v>
      </c>
      <c r="B158" s="378">
        <v>0</v>
      </c>
      <c r="C158" s="381">
        <v>0</v>
      </c>
      <c r="D158" s="380" t="str">
        <f t="shared" ref="D158:D221" si="4">IFERROR((C158/B158-1)*100,"")</f>
        <v/>
      </c>
    </row>
    <row r="159" s="344" customFormat="1" ht="20.1" customHeight="1" spans="1:4">
      <c r="A159" s="230" t="s">
        <v>259</v>
      </c>
      <c r="B159" s="378">
        <v>0</v>
      </c>
      <c r="C159" s="381">
        <v>0</v>
      </c>
      <c r="D159" s="380" t="str">
        <f t="shared" si="4"/>
        <v/>
      </c>
    </row>
    <row r="160" s="344" customFormat="1" ht="20.1" customHeight="1" spans="1:4">
      <c r="A160" s="230" t="s">
        <v>260</v>
      </c>
      <c r="B160" s="378">
        <v>725</v>
      </c>
      <c r="C160" s="381">
        <v>786</v>
      </c>
      <c r="D160" s="380">
        <f t="shared" si="4"/>
        <v>8.41379310344827</v>
      </c>
    </row>
    <row r="161" s="344" customFormat="1" ht="20.1" customHeight="1" spans="1:4">
      <c r="A161" s="230" t="s">
        <v>169</v>
      </c>
      <c r="B161" s="378">
        <v>269</v>
      </c>
      <c r="C161" s="381">
        <v>276</v>
      </c>
      <c r="D161" s="380">
        <f t="shared" si="4"/>
        <v>2.60223048327137</v>
      </c>
    </row>
    <row r="162" s="344" customFormat="1" ht="20.1" customHeight="1" spans="1:4">
      <c r="A162" s="230" t="s">
        <v>170</v>
      </c>
      <c r="B162" s="378">
        <v>123</v>
      </c>
      <c r="C162" s="379">
        <v>140</v>
      </c>
      <c r="D162" s="380">
        <f t="shared" si="4"/>
        <v>13.8211382113821</v>
      </c>
    </row>
    <row r="163" s="344" customFormat="1" ht="20.1" customHeight="1" spans="1:4">
      <c r="A163" s="230" t="s">
        <v>171</v>
      </c>
      <c r="B163" s="378">
        <v>0</v>
      </c>
      <c r="C163" s="381">
        <v>0</v>
      </c>
      <c r="D163" s="380" t="str">
        <f t="shared" si="4"/>
        <v/>
      </c>
    </row>
    <row r="164" s="344" customFormat="1" ht="20.1" customHeight="1" spans="1:4">
      <c r="A164" s="230" t="s">
        <v>261</v>
      </c>
      <c r="B164" s="378">
        <v>166</v>
      </c>
      <c r="C164" s="381">
        <v>155</v>
      </c>
      <c r="D164" s="380">
        <f t="shared" si="4"/>
        <v>-6.62650602409639</v>
      </c>
    </row>
    <row r="165" s="344" customFormat="1" ht="20.1" customHeight="1" spans="1:4">
      <c r="A165" s="230" t="s">
        <v>178</v>
      </c>
      <c r="B165" s="378">
        <v>72</v>
      </c>
      <c r="C165" s="381">
        <v>75</v>
      </c>
      <c r="D165" s="380">
        <f t="shared" si="4"/>
        <v>4.16666666666667</v>
      </c>
    </row>
    <row r="166" s="344" customFormat="1" ht="20.1" customHeight="1" spans="1:4">
      <c r="A166" s="230" t="s">
        <v>262</v>
      </c>
      <c r="B166" s="378">
        <v>95</v>
      </c>
      <c r="C166" s="381">
        <v>140</v>
      </c>
      <c r="D166" s="380">
        <f t="shared" si="4"/>
        <v>47.3684210526316</v>
      </c>
    </row>
    <row r="167" s="344" customFormat="1" ht="20.1" customHeight="1" spans="1:4">
      <c r="A167" s="230" t="s">
        <v>263</v>
      </c>
      <c r="B167" s="378">
        <v>1112</v>
      </c>
      <c r="C167" s="381">
        <v>1390</v>
      </c>
      <c r="D167" s="380">
        <f t="shared" si="4"/>
        <v>25</v>
      </c>
    </row>
    <row r="168" s="344" customFormat="1" ht="20.1" customHeight="1" spans="1:4">
      <c r="A168" s="230" t="s">
        <v>169</v>
      </c>
      <c r="B168" s="378">
        <v>530</v>
      </c>
      <c r="C168" s="381">
        <v>702</v>
      </c>
      <c r="D168" s="380">
        <f t="shared" si="4"/>
        <v>32.4528301886792</v>
      </c>
    </row>
    <row r="169" s="344" customFormat="1" ht="20.1" customHeight="1" spans="1:4">
      <c r="A169" s="230" t="s">
        <v>170</v>
      </c>
      <c r="B169" s="378">
        <v>155</v>
      </c>
      <c r="C169" s="379">
        <v>290</v>
      </c>
      <c r="D169" s="380">
        <f t="shared" si="4"/>
        <v>87.0967741935484</v>
      </c>
    </row>
    <row r="170" s="344" customFormat="1" ht="20.1" customHeight="1" spans="1:4">
      <c r="A170" s="230" t="s">
        <v>171</v>
      </c>
      <c r="B170" s="378">
        <v>0</v>
      </c>
      <c r="C170" s="381">
        <v>0</v>
      </c>
      <c r="D170" s="380" t="str">
        <f t="shared" si="4"/>
        <v/>
      </c>
    </row>
    <row r="171" s="344" customFormat="1" ht="20.1" customHeight="1" spans="1:4">
      <c r="A171" s="230" t="s">
        <v>264</v>
      </c>
      <c r="B171" s="378">
        <v>389</v>
      </c>
      <c r="C171" s="381">
        <v>359</v>
      </c>
      <c r="D171" s="380">
        <f t="shared" si="4"/>
        <v>-7.7120822622108</v>
      </c>
    </row>
    <row r="172" s="344" customFormat="1" ht="20.1" customHeight="1" spans="1:4">
      <c r="A172" s="230" t="s">
        <v>178</v>
      </c>
      <c r="B172" s="378">
        <v>25</v>
      </c>
      <c r="C172" s="381">
        <v>28</v>
      </c>
      <c r="D172" s="380">
        <f t="shared" si="4"/>
        <v>12</v>
      </c>
    </row>
    <row r="173" s="344" customFormat="1" ht="20.1" customHeight="1" spans="1:4">
      <c r="A173" s="230" t="s">
        <v>265</v>
      </c>
      <c r="B173" s="378">
        <v>13</v>
      </c>
      <c r="C173" s="381">
        <v>11</v>
      </c>
      <c r="D173" s="380">
        <f t="shared" si="4"/>
        <v>-15.3846153846154</v>
      </c>
    </row>
    <row r="174" s="344" customFormat="1" ht="20.1" customHeight="1" spans="1:4">
      <c r="A174" s="230" t="s">
        <v>266</v>
      </c>
      <c r="B174" s="378">
        <v>1629</v>
      </c>
      <c r="C174" s="381">
        <v>3576</v>
      </c>
      <c r="D174" s="380">
        <f t="shared" si="4"/>
        <v>119.521178637201</v>
      </c>
    </row>
    <row r="175" s="344" customFormat="1" ht="20.1" customHeight="1" spans="1:4">
      <c r="A175" s="230" t="s">
        <v>169</v>
      </c>
      <c r="B175" s="378">
        <v>668</v>
      </c>
      <c r="C175" s="381">
        <v>609</v>
      </c>
      <c r="D175" s="380">
        <f t="shared" si="4"/>
        <v>-8.83233532934131</v>
      </c>
    </row>
    <row r="176" s="344" customFormat="1" ht="20.1" customHeight="1" spans="1:4">
      <c r="A176" s="230" t="s">
        <v>170</v>
      </c>
      <c r="B176" s="378">
        <v>791</v>
      </c>
      <c r="C176" s="381">
        <v>2831</v>
      </c>
      <c r="D176" s="380">
        <f t="shared" si="4"/>
        <v>257.901390644753</v>
      </c>
    </row>
    <row r="177" s="344" customFormat="1" ht="20.1" customHeight="1" spans="1:4">
      <c r="A177" s="230" t="s">
        <v>171</v>
      </c>
      <c r="B177" s="378">
        <v>0</v>
      </c>
      <c r="C177" s="379">
        <v>0</v>
      </c>
      <c r="D177" s="380" t="str">
        <f t="shared" si="4"/>
        <v/>
      </c>
    </row>
    <row r="178" s="344" customFormat="1" ht="20.1" customHeight="1" spans="1:4">
      <c r="A178" s="230" t="s">
        <v>267</v>
      </c>
      <c r="B178" s="378">
        <v>0</v>
      </c>
      <c r="C178" s="381">
        <v>0</v>
      </c>
      <c r="D178" s="380" t="str">
        <f t="shared" si="4"/>
        <v/>
      </c>
    </row>
    <row r="179" s="344" customFormat="1" ht="20.1" customHeight="1" spans="1:4">
      <c r="A179" s="230" t="s">
        <v>178</v>
      </c>
      <c r="B179" s="378">
        <v>37</v>
      </c>
      <c r="C179" s="381">
        <v>55</v>
      </c>
      <c r="D179" s="380">
        <f t="shared" si="4"/>
        <v>48.6486486486486</v>
      </c>
    </row>
    <row r="180" s="344" customFormat="1" ht="20.1" customHeight="1" spans="1:4">
      <c r="A180" s="230" t="s">
        <v>268</v>
      </c>
      <c r="B180" s="378">
        <v>133</v>
      </c>
      <c r="C180" s="381">
        <v>81</v>
      </c>
      <c r="D180" s="380">
        <f t="shared" si="4"/>
        <v>-39.0977443609023</v>
      </c>
    </row>
    <row r="181" s="344" customFormat="1" ht="20.1" customHeight="1" spans="1:4">
      <c r="A181" s="230" t="s">
        <v>269</v>
      </c>
      <c r="B181" s="378">
        <v>1395</v>
      </c>
      <c r="C181" s="381">
        <v>664</v>
      </c>
      <c r="D181" s="380">
        <f t="shared" si="4"/>
        <v>-52.4014336917563</v>
      </c>
    </row>
    <row r="182" s="344" customFormat="1" ht="20.1" customHeight="1" spans="1:4">
      <c r="A182" s="377" t="s">
        <v>169</v>
      </c>
      <c r="B182" s="378">
        <v>403</v>
      </c>
      <c r="C182" s="381">
        <v>432</v>
      </c>
      <c r="D182" s="380">
        <f t="shared" si="4"/>
        <v>7.19602977667493</v>
      </c>
    </row>
    <row r="183" s="344" customFormat="1" ht="20.1" customHeight="1" spans="1:4">
      <c r="A183" s="230" t="s">
        <v>170</v>
      </c>
      <c r="B183" s="378">
        <v>871</v>
      </c>
      <c r="C183" s="379">
        <v>128</v>
      </c>
      <c r="D183" s="380">
        <f t="shared" si="4"/>
        <v>-85.3042479908152</v>
      </c>
    </row>
    <row r="184" s="344" customFormat="1" ht="20.1" customHeight="1" spans="1:4">
      <c r="A184" s="230" t="s">
        <v>171</v>
      </c>
      <c r="B184" s="378">
        <v>0</v>
      </c>
      <c r="C184" s="381">
        <v>0</v>
      </c>
      <c r="D184" s="380" t="str">
        <f t="shared" si="4"/>
        <v/>
      </c>
    </row>
    <row r="185" s="344" customFormat="1" ht="20.1" customHeight="1" spans="1:4">
      <c r="A185" s="230" t="s">
        <v>270</v>
      </c>
      <c r="B185" s="378">
        <v>4</v>
      </c>
      <c r="C185" s="381">
        <v>11</v>
      </c>
      <c r="D185" s="380">
        <f t="shared" si="4"/>
        <v>175</v>
      </c>
    </row>
    <row r="186" s="344" customFormat="1" ht="20.1" customHeight="1" spans="1:4">
      <c r="A186" s="230" t="s">
        <v>178</v>
      </c>
      <c r="B186" s="378">
        <v>58</v>
      </c>
      <c r="C186" s="381">
        <v>57</v>
      </c>
      <c r="D186" s="380">
        <f t="shared" si="4"/>
        <v>-1.72413793103449</v>
      </c>
    </row>
    <row r="187" s="344" customFormat="1" ht="20.1" customHeight="1" spans="1:4">
      <c r="A187" s="230" t="s">
        <v>271</v>
      </c>
      <c r="B187" s="378">
        <v>59</v>
      </c>
      <c r="C187" s="381">
        <v>36</v>
      </c>
      <c r="D187" s="380">
        <f t="shared" si="4"/>
        <v>-38.9830508474576</v>
      </c>
    </row>
    <row r="188" s="344" customFormat="1" ht="20.1" customHeight="1" spans="1:4">
      <c r="A188" s="230" t="s">
        <v>272</v>
      </c>
      <c r="B188" s="378">
        <v>479</v>
      </c>
      <c r="C188" s="381">
        <v>577</v>
      </c>
      <c r="D188" s="380">
        <f t="shared" si="4"/>
        <v>20.4592901878914</v>
      </c>
    </row>
    <row r="189" s="344" customFormat="1" ht="20.1" customHeight="1" spans="1:4">
      <c r="A189" s="230" t="s">
        <v>169</v>
      </c>
      <c r="B189" s="378">
        <v>237</v>
      </c>
      <c r="C189" s="381">
        <v>247</v>
      </c>
      <c r="D189" s="380">
        <f t="shared" si="4"/>
        <v>4.21940928270041</v>
      </c>
    </row>
    <row r="190" s="344" customFormat="1" ht="20.1" customHeight="1" spans="1:4">
      <c r="A190" s="230" t="s">
        <v>170</v>
      </c>
      <c r="B190" s="378">
        <v>111</v>
      </c>
      <c r="C190" s="379">
        <v>197</v>
      </c>
      <c r="D190" s="380">
        <f t="shared" si="4"/>
        <v>77.4774774774775</v>
      </c>
    </row>
    <row r="191" s="344" customFormat="1" ht="20.1" customHeight="1" spans="1:4">
      <c r="A191" s="230" t="s">
        <v>171</v>
      </c>
      <c r="B191" s="378">
        <v>0</v>
      </c>
      <c r="C191" s="381">
        <v>0</v>
      </c>
      <c r="D191" s="380" t="str">
        <f t="shared" si="4"/>
        <v/>
      </c>
    </row>
    <row r="192" s="344" customFormat="1" ht="20.1" customHeight="1" spans="1:4">
      <c r="A192" s="230" t="s">
        <v>273</v>
      </c>
      <c r="B192" s="378">
        <v>52</v>
      </c>
      <c r="C192" s="381">
        <v>80</v>
      </c>
      <c r="D192" s="380">
        <f t="shared" si="4"/>
        <v>53.8461538461539</v>
      </c>
    </row>
    <row r="193" s="344" customFormat="1" ht="20.1" customHeight="1" spans="1:4">
      <c r="A193" s="230" t="s">
        <v>274</v>
      </c>
      <c r="B193" s="378">
        <v>0</v>
      </c>
      <c r="C193" s="381">
        <v>0</v>
      </c>
      <c r="D193" s="380" t="str">
        <f t="shared" si="4"/>
        <v/>
      </c>
    </row>
    <row r="194" s="344" customFormat="1" ht="20.1" customHeight="1" spans="1:4">
      <c r="A194" s="230" t="s">
        <v>178</v>
      </c>
      <c r="B194" s="378">
        <v>42</v>
      </c>
      <c r="C194" s="381">
        <v>43</v>
      </c>
      <c r="D194" s="380">
        <f t="shared" si="4"/>
        <v>2.38095238095237</v>
      </c>
    </row>
    <row r="195" s="344" customFormat="1" ht="20.1" customHeight="1" spans="1:4">
      <c r="A195" s="230" t="s">
        <v>275</v>
      </c>
      <c r="B195" s="378">
        <v>37</v>
      </c>
      <c r="C195" s="381">
        <v>10</v>
      </c>
      <c r="D195" s="380">
        <f t="shared" si="4"/>
        <v>-72.972972972973</v>
      </c>
    </row>
    <row r="196" s="344" customFormat="1" ht="20.1" customHeight="1" spans="1:4">
      <c r="A196" s="230" t="s">
        <v>276</v>
      </c>
      <c r="B196" s="378">
        <v>0</v>
      </c>
      <c r="C196" s="381">
        <v>0</v>
      </c>
      <c r="D196" s="380" t="str">
        <f t="shared" si="4"/>
        <v/>
      </c>
    </row>
    <row r="197" s="344" customFormat="1" ht="20.1" customHeight="1" spans="1:4">
      <c r="A197" s="230" t="s">
        <v>169</v>
      </c>
      <c r="B197" s="378">
        <v>0</v>
      </c>
      <c r="C197" s="379">
        <v>0</v>
      </c>
      <c r="D197" s="380" t="str">
        <f t="shared" si="4"/>
        <v/>
      </c>
    </row>
    <row r="198" s="344" customFormat="1" ht="20.1" customHeight="1" spans="1:4">
      <c r="A198" s="377" t="s">
        <v>170</v>
      </c>
      <c r="B198" s="378">
        <v>0</v>
      </c>
      <c r="C198" s="381">
        <v>0</v>
      </c>
      <c r="D198" s="380" t="str">
        <f t="shared" si="4"/>
        <v/>
      </c>
    </row>
    <row r="199" s="344" customFormat="1" ht="20.1" customHeight="1" spans="1:4">
      <c r="A199" s="230" t="s">
        <v>171</v>
      </c>
      <c r="B199" s="378">
        <v>0</v>
      </c>
      <c r="C199" s="381">
        <v>0</v>
      </c>
      <c r="D199" s="380" t="str">
        <f t="shared" si="4"/>
        <v/>
      </c>
    </row>
    <row r="200" s="344" customFormat="1" ht="20.1" customHeight="1" spans="1:4">
      <c r="A200" s="230" t="s">
        <v>178</v>
      </c>
      <c r="B200" s="378">
        <v>0</v>
      </c>
      <c r="C200" s="381">
        <v>0</v>
      </c>
      <c r="D200" s="380" t="str">
        <f t="shared" si="4"/>
        <v/>
      </c>
    </row>
    <row r="201" s="344" customFormat="1" ht="20.1" customHeight="1" spans="1:4">
      <c r="A201" s="230" t="s">
        <v>277</v>
      </c>
      <c r="B201" s="378">
        <v>0</v>
      </c>
      <c r="C201" s="381">
        <v>0</v>
      </c>
      <c r="D201" s="380" t="str">
        <f t="shared" si="4"/>
        <v/>
      </c>
    </row>
    <row r="202" s="344" customFormat="1" ht="20.1" customHeight="1" spans="1:4">
      <c r="A202" s="230" t="s">
        <v>278</v>
      </c>
      <c r="B202" s="378">
        <v>935</v>
      </c>
      <c r="C202" s="381">
        <v>958</v>
      </c>
      <c r="D202" s="380">
        <f t="shared" si="4"/>
        <v>2.45989304812835</v>
      </c>
    </row>
    <row r="203" s="344" customFormat="1" ht="20.1" customHeight="1" spans="1:4">
      <c r="A203" s="230" t="s">
        <v>169</v>
      </c>
      <c r="B203" s="378">
        <v>459</v>
      </c>
      <c r="C203" s="381">
        <v>478</v>
      </c>
      <c r="D203" s="380">
        <f t="shared" si="4"/>
        <v>4.13943355119826</v>
      </c>
    </row>
    <row r="204" s="344" customFormat="1" ht="20.1" customHeight="1" spans="1:4">
      <c r="A204" s="230" t="s">
        <v>170</v>
      </c>
      <c r="B204" s="378">
        <v>326</v>
      </c>
      <c r="C204" s="379">
        <v>322</v>
      </c>
      <c r="D204" s="380">
        <f t="shared" si="4"/>
        <v>-1.22699386503068</v>
      </c>
    </row>
    <row r="205" s="344" customFormat="1" ht="20.1" customHeight="1" spans="1:4">
      <c r="A205" s="230" t="s">
        <v>171</v>
      </c>
      <c r="B205" s="378">
        <v>0</v>
      </c>
      <c r="C205" s="381">
        <v>0</v>
      </c>
      <c r="D205" s="380" t="str">
        <f t="shared" si="4"/>
        <v/>
      </c>
    </row>
    <row r="206" s="344" customFormat="1" ht="20.1" customHeight="1" spans="1:4">
      <c r="A206" s="230" t="s">
        <v>178</v>
      </c>
      <c r="B206" s="378">
        <v>145</v>
      </c>
      <c r="C206" s="381">
        <v>146</v>
      </c>
      <c r="D206" s="380">
        <f t="shared" si="4"/>
        <v>0.689655172413794</v>
      </c>
    </row>
    <row r="207" s="344" customFormat="1" ht="20.1" customHeight="1" spans="1:4">
      <c r="A207" s="230" t="s">
        <v>279</v>
      </c>
      <c r="B207" s="378">
        <v>5</v>
      </c>
      <c r="C207" s="381">
        <v>12</v>
      </c>
      <c r="D207" s="380">
        <f t="shared" si="4"/>
        <v>140</v>
      </c>
    </row>
    <row r="208" s="344" customFormat="1" ht="20.1" customHeight="1" spans="1:4">
      <c r="A208" s="230" t="s">
        <v>280</v>
      </c>
      <c r="B208" s="378">
        <v>0</v>
      </c>
      <c r="C208" s="381">
        <v>0</v>
      </c>
      <c r="D208" s="380" t="str">
        <f t="shared" si="4"/>
        <v/>
      </c>
    </row>
    <row r="209" s="344" customFormat="1" ht="20.1" customHeight="1" spans="1:4">
      <c r="A209" s="230" t="s">
        <v>169</v>
      </c>
      <c r="B209" s="378">
        <v>0</v>
      </c>
      <c r="C209" s="381">
        <v>0</v>
      </c>
      <c r="D209" s="380" t="str">
        <f t="shared" si="4"/>
        <v/>
      </c>
    </row>
    <row r="210" s="344" customFormat="1" ht="20.1" customHeight="1" spans="1:4">
      <c r="A210" s="230" t="s">
        <v>170</v>
      </c>
      <c r="B210" s="378">
        <v>0</v>
      </c>
      <c r="C210" s="381">
        <v>0</v>
      </c>
      <c r="D210" s="380" t="str">
        <f t="shared" si="4"/>
        <v/>
      </c>
    </row>
    <row r="211" s="344" customFormat="1" ht="20.1" customHeight="1" spans="1:4">
      <c r="A211" s="230" t="s">
        <v>171</v>
      </c>
      <c r="B211" s="378">
        <v>0</v>
      </c>
      <c r="C211" s="379">
        <v>0</v>
      </c>
      <c r="D211" s="380" t="str">
        <f t="shared" si="4"/>
        <v/>
      </c>
    </row>
    <row r="212" s="344" customFormat="1" ht="20.1" customHeight="1" spans="1:4">
      <c r="A212" s="230" t="s">
        <v>281</v>
      </c>
      <c r="B212" s="378">
        <v>0</v>
      </c>
      <c r="C212" s="381">
        <v>0</v>
      </c>
      <c r="D212" s="380" t="str">
        <f t="shared" si="4"/>
        <v/>
      </c>
    </row>
    <row r="213" s="344" customFormat="1" ht="20.1" customHeight="1" spans="1:4">
      <c r="A213" s="230" t="s">
        <v>178</v>
      </c>
      <c r="B213" s="378">
        <v>0</v>
      </c>
      <c r="C213" s="381">
        <v>0</v>
      </c>
      <c r="D213" s="380" t="str">
        <f t="shared" si="4"/>
        <v/>
      </c>
    </row>
    <row r="214" s="344" customFormat="1" ht="20.1" customHeight="1" spans="1:4">
      <c r="A214" s="230" t="s">
        <v>282</v>
      </c>
      <c r="B214" s="378">
        <v>0</v>
      </c>
      <c r="C214" s="381">
        <v>0</v>
      </c>
      <c r="D214" s="380" t="str">
        <f t="shared" si="4"/>
        <v/>
      </c>
    </row>
    <row r="215" s="344" customFormat="1" ht="20.1" customHeight="1" spans="1:4">
      <c r="A215" s="230" t="s">
        <v>283</v>
      </c>
      <c r="B215" s="378">
        <v>2417</v>
      </c>
      <c r="C215" s="381">
        <v>2277</v>
      </c>
      <c r="D215" s="380">
        <f t="shared" si="4"/>
        <v>-5.7923045097228</v>
      </c>
    </row>
    <row r="216" s="344" customFormat="1" ht="20.1" customHeight="1" spans="1:4">
      <c r="A216" s="230" t="s">
        <v>169</v>
      </c>
      <c r="B216" s="378">
        <v>1351</v>
      </c>
      <c r="C216" s="381">
        <v>1385</v>
      </c>
      <c r="D216" s="380">
        <f t="shared" si="4"/>
        <v>2.51665433012582</v>
      </c>
    </row>
    <row r="217" s="344" customFormat="1" ht="20.1" customHeight="1" spans="1:4">
      <c r="A217" s="230" t="s">
        <v>170</v>
      </c>
      <c r="B217" s="378">
        <v>3</v>
      </c>
      <c r="C217" s="381">
        <v>0</v>
      </c>
      <c r="D217" s="380">
        <f t="shared" si="4"/>
        <v>-100</v>
      </c>
    </row>
    <row r="218" s="344" customFormat="1" ht="20.1" customHeight="1" spans="1:4">
      <c r="A218" s="230" t="s">
        <v>171</v>
      </c>
      <c r="B218" s="378">
        <v>0</v>
      </c>
      <c r="C218" s="379">
        <v>0</v>
      </c>
      <c r="D218" s="380" t="str">
        <f t="shared" si="4"/>
        <v/>
      </c>
    </row>
    <row r="219" s="344" customFormat="1" ht="20.1" customHeight="1" spans="1:4">
      <c r="A219" s="230" t="s">
        <v>284</v>
      </c>
      <c r="B219" s="378">
        <v>90</v>
      </c>
      <c r="C219" s="381">
        <v>21</v>
      </c>
      <c r="D219" s="380">
        <f t="shared" si="4"/>
        <v>-76.6666666666667</v>
      </c>
    </row>
    <row r="220" s="344" customFormat="1" ht="20.1" customHeight="1" spans="1:4">
      <c r="A220" s="230" t="s">
        <v>285</v>
      </c>
      <c r="B220" s="378">
        <v>190</v>
      </c>
      <c r="C220" s="381">
        <v>89</v>
      </c>
      <c r="D220" s="380">
        <f t="shared" si="4"/>
        <v>-53.1578947368421</v>
      </c>
    </row>
    <row r="221" s="344" customFormat="1" ht="20.1" customHeight="1" spans="1:4">
      <c r="A221" s="230" t="s">
        <v>210</v>
      </c>
      <c r="B221" s="378">
        <v>26</v>
      </c>
      <c r="C221" s="381">
        <v>4</v>
      </c>
      <c r="D221" s="380">
        <f t="shared" si="4"/>
        <v>-84.6153846153846</v>
      </c>
    </row>
    <row r="222" s="344" customFormat="1" ht="20.1" customHeight="1" spans="1:4">
      <c r="A222" s="230" t="s">
        <v>286</v>
      </c>
      <c r="B222" s="378">
        <v>7</v>
      </c>
      <c r="C222" s="381">
        <v>0</v>
      </c>
      <c r="D222" s="380">
        <f t="shared" ref="D222:D285" si="5">IFERROR((C222/B222-1)*100,"")</f>
        <v>-100</v>
      </c>
    </row>
    <row r="223" s="344" customFormat="1" ht="20.1" customHeight="1" spans="1:4">
      <c r="A223" s="230" t="s">
        <v>287</v>
      </c>
      <c r="B223" s="378">
        <v>9</v>
      </c>
      <c r="C223" s="381">
        <v>9</v>
      </c>
      <c r="D223" s="380">
        <f t="shared" si="5"/>
        <v>0</v>
      </c>
    </row>
    <row r="224" s="344" customFormat="1" ht="20.1" customHeight="1" spans="1:4">
      <c r="A224" s="230" t="s">
        <v>288</v>
      </c>
      <c r="B224" s="378">
        <v>0</v>
      </c>
      <c r="C224" s="381">
        <v>0</v>
      </c>
      <c r="D224" s="380" t="str">
        <f t="shared" si="5"/>
        <v/>
      </c>
    </row>
    <row r="225" s="344" customFormat="1" ht="20.1" customHeight="1" spans="1:4">
      <c r="A225" s="230" t="s">
        <v>289</v>
      </c>
      <c r="B225" s="378">
        <v>0</v>
      </c>
      <c r="C225" s="381">
        <v>0</v>
      </c>
      <c r="D225" s="380" t="str">
        <f t="shared" si="5"/>
        <v/>
      </c>
    </row>
    <row r="226" s="344" customFormat="1" ht="20.1" customHeight="1" spans="1:4">
      <c r="A226" s="230" t="s">
        <v>290</v>
      </c>
      <c r="B226" s="378">
        <v>0</v>
      </c>
      <c r="C226" s="379">
        <v>7</v>
      </c>
      <c r="D226" s="380" t="str">
        <f t="shared" si="5"/>
        <v/>
      </c>
    </row>
    <row r="227" s="344" customFormat="1" ht="20.1" customHeight="1" spans="1:4">
      <c r="A227" s="230" t="s">
        <v>291</v>
      </c>
      <c r="B227" s="378">
        <v>46</v>
      </c>
      <c r="C227" s="381">
        <v>31</v>
      </c>
      <c r="D227" s="380">
        <f t="shared" si="5"/>
        <v>-32.6086956521739</v>
      </c>
    </row>
    <row r="228" s="344" customFormat="1" ht="20.1" customHeight="1" spans="1:4">
      <c r="A228" s="230" t="s">
        <v>178</v>
      </c>
      <c r="B228" s="378">
        <v>388</v>
      </c>
      <c r="C228" s="381">
        <v>406</v>
      </c>
      <c r="D228" s="380">
        <f t="shared" si="5"/>
        <v>4.63917525773196</v>
      </c>
    </row>
    <row r="229" s="344" customFormat="1" ht="20.1" customHeight="1" spans="1:4">
      <c r="A229" s="230" t="s">
        <v>292</v>
      </c>
      <c r="B229" s="378">
        <v>307</v>
      </c>
      <c r="C229" s="381">
        <v>325</v>
      </c>
      <c r="D229" s="380">
        <f t="shared" si="5"/>
        <v>5.86319218241043</v>
      </c>
    </row>
    <row r="230" s="344" customFormat="1" ht="20.1" customHeight="1" spans="1:4">
      <c r="A230" s="230" t="s">
        <v>293</v>
      </c>
      <c r="B230" s="378">
        <v>0</v>
      </c>
      <c r="C230" s="381">
        <v>0</v>
      </c>
      <c r="D230" s="380" t="str">
        <f t="shared" si="5"/>
        <v/>
      </c>
    </row>
    <row r="231" s="344" customFormat="1" ht="20.1" customHeight="1" spans="1:4">
      <c r="A231" s="230" t="s">
        <v>169</v>
      </c>
      <c r="B231" s="378">
        <v>0</v>
      </c>
      <c r="C231" s="381">
        <v>0</v>
      </c>
      <c r="D231" s="380" t="str">
        <f t="shared" si="5"/>
        <v/>
      </c>
    </row>
    <row r="232" s="344" customFormat="1" ht="20.1" customHeight="1" spans="1:4">
      <c r="A232" s="230" t="s">
        <v>170</v>
      </c>
      <c r="B232" s="378">
        <v>0</v>
      </c>
      <c r="C232" s="379">
        <v>0</v>
      </c>
      <c r="D232" s="380" t="str">
        <f t="shared" si="5"/>
        <v/>
      </c>
    </row>
    <row r="233" s="344" customFormat="1" ht="20.1" customHeight="1" spans="1:4">
      <c r="A233" s="230" t="s">
        <v>171</v>
      </c>
      <c r="B233" s="378">
        <v>0</v>
      </c>
      <c r="C233" s="381">
        <v>0</v>
      </c>
      <c r="D233" s="380" t="str">
        <f t="shared" si="5"/>
        <v/>
      </c>
    </row>
    <row r="234" s="344" customFormat="1" ht="20.1" customHeight="1" spans="1:4">
      <c r="A234" s="230" t="s">
        <v>264</v>
      </c>
      <c r="B234" s="378">
        <v>0</v>
      </c>
      <c r="C234" s="381">
        <v>0</v>
      </c>
      <c r="D234" s="380" t="str">
        <f t="shared" si="5"/>
        <v/>
      </c>
    </row>
    <row r="235" s="344" customFormat="1" ht="20.1" customHeight="1" spans="1:4">
      <c r="A235" s="230" t="s">
        <v>178</v>
      </c>
      <c r="B235" s="378">
        <v>0</v>
      </c>
      <c r="C235" s="381">
        <v>0</v>
      </c>
      <c r="D235" s="380" t="str">
        <f t="shared" si="5"/>
        <v/>
      </c>
    </row>
    <row r="236" s="344" customFormat="1" ht="20.1" customHeight="1" spans="1:4">
      <c r="A236" s="230" t="s">
        <v>294</v>
      </c>
      <c r="B236" s="378">
        <v>0</v>
      </c>
      <c r="C236" s="381">
        <v>0</v>
      </c>
      <c r="D236" s="380" t="str">
        <f t="shared" si="5"/>
        <v/>
      </c>
    </row>
    <row r="237" s="344" customFormat="1" ht="20.1" customHeight="1" spans="1:4">
      <c r="A237" s="230" t="s">
        <v>295</v>
      </c>
      <c r="B237" s="378">
        <v>0</v>
      </c>
      <c r="C237" s="381">
        <v>45</v>
      </c>
      <c r="D237" s="380" t="str">
        <f t="shared" si="5"/>
        <v/>
      </c>
    </row>
    <row r="238" s="344" customFormat="1" ht="20.1" customHeight="1" spans="1:4">
      <c r="A238" s="230" t="s">
        <v>169</v>
      </c>
      <c r="B238" s="378">
        <v>0</v>
      </c>
      <c r="C238" s="379">
        <v>0</v>
      </c>
      <c r="D238" s="380" t="str">
        <f t="shared" si="5"/>
        <v/>
      </c>
    </row>
    <row r="239" s="344" customFormat="1" ht="20.1" customHeight="1" spans="1:4">
      <c r="A239" s="230" t="s">
        <v>170</v>
      </c>
      <c r="B239" s="378">
        <v>0</v>
      </c>
      <c r="C239" s="381">
        <v>0</v>
      </c>
      <c r="D239" s="380" t="str">
        <f t="shared" si="5"/>
        <v/>
      </c>
    </row>
    <row r="240" s="344" customFormat="1" ht="20.1" customHeight="1" spans="1:4">
      <c r="A240" s="230" t="s">
        <v>171</v>
      </c>
      <c r="B240" s="378">
        <v>0</v>
      </c>
      <c r="C240" s="381">
        <v>0</v>
      </c>
      <c r="D240" s="380" t="str">
        <f t="shared" si="5"/>
        <v/>
      </c>
    </row>
    <row r="241" s="344" customFormat="1" ht="20.1" customHeight="1" spans="1:4">
      <c r="A241" s="230" t="s">
        <v>296</v>
      </c>
      <c r="B241" s="378">
        <v>0</v>
      </c>
      <c r="C241" s="381">
        <v>45</v>
      </c>
      <c r="D241" s="380" t="str">
        <f t="shared" si="5"/>
        <v/>
      </c>
    </row>
    <row r="242" s="344" customFormat="1" ht="20.1" customHeight="1" spans="1:4">
      <c r="A242" s="230" t="s">
        <v>297</v>
      </c>
      <c r="B242" s="378">
        <v>0</v>
      </c>
      <c r="C242" s="381">
        <v>0</v>
      </c>
      <c r="D242" s="380" t="str">
        <f t="shared" si="5"/>
        <v/>
      </c>
    </row>
    <row r="243" s="344" customFormat="1" ht="20.1" customHeight="1" spans="1:4">
      <c r="A243" s="230" t="s">
        <v>298</v>
      </c>
      <c r="B243" s="378">
        <v>506</v>
      </c>
      <c r="C243" s="381">
        <v>2292</v>
      </c>
      <c r="D243" s="380">
        <f t="shared" si="5"/>
        <v>352.96442687747</v>
      </c>
    </row>
    <row r="244" s="344" customFormat="1" ht="20.1" customHeight="1" spans="1:4">
      <c r="A244" s="230" t="s">
        <v>299</v>
      </c>
      <c r="B244" s="378">
        <v>0</v>
      </c>
      <c r="C244" s="381">
        <v>0</v>
      </c>
      <c r="D244" s="380" t="str">
        <f t="shared" si="5"/>
        <v/>
      </c>
    </row>
    <row r="245" s="344" customFormat="1" ht="20.1" customHeight="1" spans="1:4">
      <c r="A245" s="230" t="s">
        <v>300</v>
      </c>
      <c r="B245" s="378">
        <v>506</v>
      </c>
      <c r="C245" s="379">
        <v>2292</v>
      </c>
      <c r="D245" s="380">
        <f t="shared" si="5"/>
        <v>352.96442687747</v>
      </c>
    </row>
    <row r="246" s="344" customFormat="1" ht="20.1" customHeight="1" spans="1:4">
      <c r="A246" s="377" t="s">
        <v>301</v>
      </c>
      <c r="B246" s="378">
        <v>0</v>
      </c>
      <c r="C246" s="381">
        <v>0</v>
      </c>
      <c r="D246" s="380" t="str">
        <f t="shared" si="5"/>
        <v/>
      </c>
    </row>
    <row r="247" s="344" customFormat="1" ht="20.1" customHeight="1" spans="1:4">
      <c r="A247" s="377" t="s">
        <v>302</v>
      </c>
      <c r="B247" s="378">
        <v>0</v>
      </c>
      <c r="C247" s="381">
        <v>0</v>
      </c>
      <c r="D247" s="380" t="str">
        <f t="shared" si="5"/>
        <v/>
      </c>
    </row>
    <row r="248" s="344" customFormat="1" ht="20.1" customHeight="1" spans="1:4">
      <c r="A248" s="377" t="s">
        <v>169</v>
      </c>
      <c r="B248" s="378">
        <v>0</v>
      </c>
      <c r="C248" s="381">
        <v>0</v>
      </c>
      <c r="D248" s="380" t="str">
        <f t="shared" si="5"/>
        <v/>
      </c>
    </row>
    <row r="249" s="344" customFormat="1" ht="20.1" customHeight="1" spans="1:4">
      <c r="A249" s="377" t="s">
        <v>170</v>
      </c>
      <c r="B249" s="378">
        <v>0</v>
      </c>
      <c r="C249" s="381">
        <v>0</v>
      </c>
      <c r="D249" s="380" t="str">
        <f t="shared" si="5"/>
        <v/>
      </c>
    </row>
    <row r="250" s="344" customFormat="1" ht="20.1" customHeight="1" spans="1:4">
      <c r="A250" s="377" t="s">
        <v>171</v>
      </c>
      <c r="B250" s="378">
        <v>0</v>
      </c>
      <c r="C250" s="381">
        <v>0</v>
      </c>
      <c r="D250" s="380" t="str">
        <f t="shared" si="5"/>
        <v/>
      </c>
    </row>
    <row r="251" s="344" customFormat="1" ht="20.1" customHeight="1" spans="1:4">
      <c r="A251" s="377" t="s">
        <v>264</v>
      </c>
      <c r="B251" s="378">
        <v>0</v>
      </c>
      <c r="C251" s="381">
        <v>0</v>
      </c>
      <c r="D251" s="380" t="str">
        <f t="shared" si="5"/>
        <v/>
      </c>
    </row>
    <row r="252" s="344" customFormat="1" ht="20.1" customHeight="1" spans="1:4">
      <c r="A252" s="377" t="s">
        <v>178</v>
      </c>
      <c r="B252" s="378">
        <v>0</v>
      </c>
      <c r="C252" s="381">
        <v>0</v>
      </c>
      <c r="D252" s="380" t="str">
        <f t="shared" si="5"/>
        <v/>
      </c>
    </row>
    <row r="253" s="344" customFormat="1" ht="20.1" customHeight="1" spans="1:4">
      <c r="A253" s="377" t="s">
        <v>303</v>
      </c>
      <c r="B253" s="378">
        <v>0</v>
      </c>
      <c r="C253" s="381">
        <v>0</v>
      </c>
      <c r="D253" s="380" t="str">
        <f t="shared" si="5"/>
        <v/>
      </c>
    </row>
    <row r="254" s="344" customFormat="1" ht="20.1" customHeight="1" spans="1:4">
      <c r="A254" s="377" t="s">
        <v>304</v>
      </c>
      <c r="B254" s="378">
        <v>0</v>
      </c>
      <c r="C254" s="381">
        <v>0</v>
      </c>
      <c r="D254" s="380" t="str">
        <f t="shared" si="5"/>
        <v/>
      </c>
    </row>
    <row r="255" s="344" customFormat="1" ht="20.1" customHeight="1" spans="1:4">
      <c r="A255" s="377" t="s">
        <v>305</v>
      </c>
      <c r="B255" s="378">
        <v>0</v>
      </c>
      <c r="C255" s="381">
        <v>0</v>
      </c>
      <c r="D255" s="380" t="str">
        <f t="shared" si="5"/>
        <v/>
      </c>
    </row>
    <row r="256" s="344" customFormat="1" ht="20.1" customHeight="1" spans="1:4">
      <c r="A256" s="377" t="s">
        <v>306</v>
      </c>
      <c r="B256" s="378">
        <v>0</v>
      </c>
      <c r="C256" s="381">
        <v>0</v>
      </c>
      <c r="D256" s="380" t="str">
        <f t="shared" si="5"/>
        <v/>
      </c>
    </row>
    <row r="257" s="344" customFormat="1" ht="20.1" customHeight="1" spans="1:4">
      <c r="A257" s="377" t="s">
        <v>307</v>
      </c>
      <c r="B257" s="378">
        <v>0</v>
      </c>
      <c r="C257" s="381">
        <v>0</v>
      </c>
      <c r="D257" s="380" t="str">
        <f t="shared" si="5"/>
        <v/>
      </c>
    </row>
    <row r="258" s="344" customFormat="1" ht="20.1" customHeight="1" spans="1:4">
      <c r="A258" s="377" t="s">
        <v>308</v>
      </c>
      <c r="B258" s="378">
        <v>0</v>
      </c>
      <c r="C258" s="381">
        <v>0</v>
      </c>
      <c r="D258" s="380" t="str">
        <f t="shared" si="5"/>
        <v/>
      </c>
    </row>
    <row r="259" s="344" customFormat="1" ht="20.1" customHeight="1" spans="1:4">
      <c r="A259" s="377" t="s">
        <v>309</v>
      </c>
      <c r="B259" s="378">
        <v>0</v>
      </c>
      <c r="C259" s="381">
        <v>0</v>
      </c>
      <c r="D259" s="380" t="str">
        <f t="shared" si="5"/>
        <v/>
      </c>
    </row>
    <row r="260" s="344" customFormat="1" ht="20.1" customHeight="1" spans="1:4">
      <c r="A260" s="377" t="s">
        <v>310</v>
      </c>
      <c r="B260" s="378">
        <v>0</v>
      </c>
      <c r="C260" s="379">
        <v>0</v>
      </c>
      <c r="D260" s="380" t="str">
        <f t="shared" si="5"/>
        <v/>
      </c>
    </row>
    <row r="261" s="344" customFormat="1" ht="20.1" customHeight="1" spans="1:4">
      <c r="A261" s="377" t="s">
        <v>311</v>
      </c>
      <c r="B261" s="378">
        <v>0</v>
      </c>
      <c r="C261" s="381">
        <v>0</v>
      </c>
      <c r="D261" s="380" t="str">
        <f t="shared" si="5"/>
        <v/>
      </c>
    </row>
    <row r="262" s="344" customFormat="1" ht="20.1" customHeight="1" spans="1:4">
      <c r="A262" s="377" t="s">
        <v>312</v>
      </c>
      <c r="B262" s="378">
        <v>0</v>
      </c>
      <c r="C262" s="381">
        <v>0</v>
      </c>
      <c r="D262" s="380" t="str">
        <f t="shared" si="5"/>
        <v/>
      </c>
    </row>
    <row r="263" s="344" customFormat="1" ht="20.1" customHeight="1" spans="1:4">
      <c r="A263" s="377" t="s">
        <v>313</v>
      </c>
      <c r="B263" s="378">
        <v>0</v>
      </c>
      <c r="C263" s="145">
        <v>0</v>
      </c>
      <c r="D263" s="380" t="str">
        <f t="shared" si="5"/>
        <v/>
      </c>
    </row>
    <row r="264" s="344" customFormat="1" ht="20.1" customHeight="1" spans="1:4">
      <c r="A264" s="377" t="s">
        <v>314</v>
      </c>
      <c r="B264" s="378">
        <v>0</v>
      </c>
      <c r="C264" s="145">
        <v>0</v>
      </c>
      <c r="D264" s="380" t="str">
        <f t="shared" si="5"/>
        <v/>
      </c>
    </row>
    <row r="265" s="344" customFormat="1" ht="20.1" customHeight="1" spans="1:4">
      <c r="A265" s="377" t="s">
        <v>315</v>
      </c>
      <c r="B265" s="378">
        <v>0</v>
      </c>
      <c r="C265" s="145">
        <v>0</v>
      </c>
      <c r="D265" s="380" t="str">
        <f t="shared" si="5"/>
        <v/>
      </c>
    </row>
    <row r="266" s="344" customFormat="1" ht="20.1" customHeight="1" spans="1:4">
      <c r="A266" s="230" t="s">
        <v>316</v>
      </c>
      <c r="B266" s="378">
        <v>0</v>
      </c>
      <c r="C266" s="145">
        <v>0</v>
      </c>
      <c r="D266" s="380" t="str">
        <f t="shared" si="5"/>
        <v/>
      </c>
    </row>
    <row r="267" s="344" customFormat="1" ht="20.1" customHeight="1" spans="1:4">
      <c r="A267" s="230" t="s">
        <v>317</v>
      </c>
      <c r="B267" s="378">
        <v>0</v>
      </c>
      <c r="C267" s="145">
        <v>0</v>
      </c>
      <c r="D267" s="380" t="str">
        <f t="shared" si="5"/>
        <v/>
      </c>
    </row>
    <row r="268" s="344" customFormat="1" ht="20.1" customHeight="1" spans="1:4">
      <c r="A268" s="230" t="s">
        <v>318</v>
      </c>
      <c r="B268" s="378">
        <v>0</v>
      </c>
      <c r="C268" s="145">
        <v>0</v>
      </c>
      <c r="D268" s="380" t="str">
        <f t="shared" si="5"/>
        <v/>
      </c>
    </row>
    <row r="269" s="344" customFormat="1" ht="20.1" customHeight="1" spans="1:4">
      <c r="A269" s="230" t="s">
        <v>319</v>
      </c>
      <c r="B269" s="378">
        <v>0</v>
      </c>
      <c r="C269" s="145">
        <v>0</v>
      </c>
      <c r="D269" s="380" t="str">
        <f t="shared" si="5"/>
        <v/>
      </c>
    </row>
    <row r="270" s="344" customFormat="1" ht="20.1" customHeight="1" spans="1:4">
      <c r="A270" s="230" t="s">
        <v>320</v>
      </c>
      <c r="B270" s="378">
        <v>0</v>
      </c>
      <c r="C270" s="145">
        <v>0</v>
      </c>
      <c r="D270" s="380" t="str">
        <f t="shared" si="5"/>
        <v/>
      </c>
    </row>
    <row r="271" s="344" customFormat="1" ht="20.1" customHeight="1" spans="1:4">
      <c r="A271" s="230" t="s">
        <v>321</v>
      </c>
      <c r="B271" s="378">
        <v>0</v>
      </c>
      <c r="C271" s="145">
        <v>0</v>
      </c>
      <c r="D271" s="380" t="str">
        <f t="shared" si="5"/>
        <v/>
      </c>
    </row>
    <row r="272" s="344" customFormat="1" ht="20.1" customHeight="1" spans="1:4">
      <c r="A272" s="230" t="s">
        <v>322</v>
      </c>
      <c r="B272" s="378">
        <v>0</v>
      </c>
      <c r="C272" s="145">
        <v>0</v>
      </c>
      <c r="D272" s="380" t="str">
        <f t="shared" si="5"/>
        <v/>
      </c>
    </row>
    <row r="273" s="344" customFormat="1" ht="20.1" customHeight="1" spans="1:4">
      <c r="A273" s="230" t="s">
        <v>323</v>
      </c>
      <c r="B273" s="378">
        <v>0</v>
      </c>
      <c r="C273" s="145">
        <v>0</v>
      </c>
      <c r="D273" s="380" t="str">
        <f t="shared" si="5"/>
        <v/>
      </c>
    </row>
    <row r="274" s="344" customFormat="1" ht="20.1" customHeight="1" spans="1:4">
      <c r="A274" s="230" t="s">
        <v>324</v>
      </c>
      <c r="B274" s="378">
        <v>0</v>
      </c>
      <c r="C274" s="145">
        <v>0</v>
      </c>
      <c r="D274" s="380" t="str">
        <f t="shared" si="5"/>
        <v/>
      </c>
    </row>
    <row r="275" s="344" customFormat="1" ht="20.1" customHeight="1" spans="1:4">
      <c r="A275" s="230" t="s">
        <v>325</v>
      </c>
      <c r="B275" s="378">
        <v>0</v>
      </c>
      <c r="C275" s="145">
        <v>0</v>
      </c>
      <c r="D275" s="380" t="str">
        <f t="shared" si="5"/>
        <v/>
      </c>
    </row>
    <row r="276" s="344" customFormat="1" ht="20.1" customHeight="1" spans="1:4">
      <c r="A276" s="230" t="s">
        <v>326</v>
      </c>
      <c r="B276" s="378">
        <v>0</v>
      </c>
      <c r="C276" s="145">
        <v>0</v>
      </c>
      <c r="D276" s="380" t="str">
        <f t="shared" si="5"/>
        <v/>
      </c>
    </row>
    <row r="277" s="344" customFormat="1" ht="20.1" customHeight="1" spans="1:4">
      <c r="A277" s="230" t="s">
        <v>327</v>
      </c>
      <c r="B277" s="378">
        <v>0</v>
      </c>
      <c r="C277" s="145">
        <v>0</v>
      </c>
      <c r="D277" s="380" t="str">
        <f t="shared" si="5"/>
        <v/>
      </c>
    </row>
    <row r="278" s="344" customFormat="1" ht="20.1" customHeight="1" spans="1:4">
      <c r="A278" s="230" t="s">
        <v>328</v>
      </c>
      <c r="B278" s="378">
        <v>0</v>
      </c>
      <c r="C278" s="145">
        <v>0</v>
      </c>
      <c r="D278" s="380" t="str">
        <f t="shared" si="5"/>
        <v/>
      </c>
    </row>
    <row r="279" s="344" customFormat="1" ht="20.1" customHeight="1" spans="1:4">
      <c r="A279" s="230" t="s">
        <v>169</v>
      </c>
      <c r="B279" s="378">
        <v>0</v>
      </c>
      <c r="C279" s="145">
        <v>0</v>
      </c>
      <c r="D279" s="380" t="str">
        <f t="shared" si="5"/>
        <v/>
      </c>
    </row>
    <row r="280" s="344" customFormat="1" ht="20.1" customHeight="1" spans="1:4">
      <c r="A280" s="230" t="s">
        <v>170</v>
      </c>
      <c r="B280" s="378">
        <v>0</v>
      </c>
      <c r="C280" s="145">
        <v>0</v>
      </c>
      <c r="D280" s="380" t="str">
        <f t="shared" si="5"/>
        <v/>
      </c>
    </row>
    <row r="281" s="344" customFormat="1" ht="20.1" customHeight="1" spans="1:4">
      <c r="A281" s="230" t="s">
        <v>171</v>
      </c>
      <c r="B281" s="378">
        <v>0</v>
      </c>
      <c r="C281" s="145">
        <v>0</v>
      </c>
      <c r="D281" s="380" t="str">
        <f t="shared" si="5"/>
        <v/>
      </c>
    </row>
    <row r="282" s="344" customFormat="1" ht="20.1" customHeight="1" spans="1:4">
      <c r="A282" s="230" t="s">
        <v>178</v>
      </c>
      <c r="B282" s="378">
        <v>0</v>
      </c>
      <c r="C282" s="145">
        <v>0</v>
      </c>
      <c r="D282" s="380" t="str">
        <f t="shared" si="5"/>
        <v/>
      </c>
    </row>
    <row r="283" s="344" customFormat="1" ht="20.1" customHeight="1" spans="1:4">
      <c r="A283" s="230" t="s">
        <v>329</v>
      </c>
      <c r="B283" s="378">
        <v>0</v>
      </c>
      <c r="C283" s="145">
        <v>0</v>
      </c>
      <c r="D283" s="380" t="str">
        <f t="shared" si="5"/>
        <v/>
      </c>
    </row>
    <row r="284" s="344" customFormat="1" ht="20.1" customHeight="1" spans="1:4">
      <c r="A284" s="230" t="s">
        <v>330</v>
      </c>
      <c r="B284" s="378">
        <v>0</v>
      </c>
      <c r="C284" s="145">
        <v>0</v>
      </c>
      <c r="D284" s="380" t="str">
        <f t="shared" si="5"/>
        <v/>
      </c>
    </row>
    <row r="285" s="344" customFormat="1" ht="20.1" customHeight="1" spans="1:4">
      <c r="A285" s="230" t="s">
        <v>331</v>
      </c>
      <c r="B285" s="378">
        <v>0</v>
      </c>
      <c r="C285" s="145">
        <v>0</v>
      </c>
      <c r="D285" s="380" t="str">
        <f t="shared" si="5"/>
        <v/>
      </c>
    </row>
    <row r="286" s="344" customFormat="1" ht="20.1" customHeight="1" spans="1:4">
      <c r="A286" s="377" t="s">
        <v>332</v>
      </c>
      <c r="B286" s="378">
        <v>846</v>
      </c>
      <c r="C286" s="145">
        <v>725</v>
      </c>
      <c r="D286" s="380">
        <f t="shared" ref="D286:D349" si="6">IFERROR((C286/B286-1)*100,"")</f>
        <v>-14.3026004728132</v>
      </c>
    </row>
    <row r="287" s="344" customFormat="1" ht="20.1" customHeight="1" spans="1:4">
      <c r="A287" s="377" t="s">
        <v>333</v>
      </c>
      <c r="B287" s="378">
        <v>0</v>
      </c>
      <c r="C287" s="145">
        <v>0</v>
      </c>
      <c r="D287" s="380" t="str">
        <f t="shared" si="6"/>
        <v/>
      </c>
    </row>
    <row r="288" s="344" customFormat="1" ht="20.1" customHeight="1" spans="1:4">
      <c r="A288" s="377" t="s">
        <v>334</v>
      </c>
      <c r="B288" s="378">
        <v>0</v>
      </c>
      <c r="C288" s="145">
        <v>0</v>
      </c>
      <c r="D288" s="380" t="str">
        <f t="shared" si="6"/>
        <v/>
      </c>
    </row>
    <row r="289" s="344" customFormat="1" ht="20.1" customHeight="1" spans="1:4">
      <c r="A289" s="377" t="s">
        <v>335</v>
      </c>
      <c r="B289" s="378">
        <v>0</v>
      </c>
      <c r="C289" s="145">
        <v>0</v>
      </c>
      <c r="D289" s="380" t="str">
        <f t="shared" si="6"/>
        <v/>
      </c>
    </row>
    <row r="290" s="344" customFormat="1" ht="20.1" customHeight="1" spans="1:4">
      <c r="A290" s="377" t="s">
        <v>336</v>
      </c>
      <c r="B290" s="378">
        <v>0</v>
      </c>
      <c r="C290" s="145">
        <v>0</v>
      </c>
      <c r="D290" s="380" t="str">
        <f t="shared" si="6"/>
        <v/>
      </c>
    </row>
    <row r="291" s="344" customFormat="1" ht="20.1" customHeight="1" spans="1:4">
      <c r="A291" s="377" t="s">
        <v>337</v>
      </c>
      <c r="B291" s="378">
        <v>0</v>
      </c>
      <c r="C291" s="145">
        <v>0</v>
      </c>
      <c r="D291" s="380" t="str">
        <f t="shared" si="6"/>
        <v/>
      </c>
    </row>
    <row r="292" s="344" customFormat="1" ht="20.1" customHeight="1" spans="1:4">
      <c r="A292" s="377" t="s">
        <v>338</v>
      </c>
      <c r="B292" s="378">
        <v>0</v>
      </c>
      <c r="C292" s="145">
        <v>0</v>
      </c>
      <c r="D292" s="380" t="str">
        <f t="shared" si="6"/>
        <v/>
      </c>
    </row>
    <row r="293" s="344" customFormat="1" ht="20.1" customHeight="1" spans="1:4">
      <c r="A293" s="377" t="s">
        <v>339</v>
      </c>
      <c r="B293" s="378">
        <v>0</v>
      </c>
      <c r="C293" s="145">
        <v>0</v>
      </c>
      <c r="D293" s="380" t="str">
        <f t="shared" si="6"/>
        <v/>
      </c>
    </row>
    <row r="294" s="344" customFormat="1" ht="20.1" customHeight="1" spans="1:4">
      <c r="A294" s="377" t="s">
        <v>340</v>
      </c>
      <c r="B294" s="378">
        <v>0</v>
      </c>
      <c r="C294" s="145">
        <v>0</v>
      </c>
      <c r="D294" s="380" t="str">
        <f t="shared" si="6"/>
        <v/>
      </c>
    </row>
    <row r="295" s="344" customFormat="1" ht="20.1" customHeight="1" spans="1:4">
      <c r="A295" s="230" t="s">
        <v>341</v>
      </c>
      <c r="B295" s="378">
        <v>846</v>
      </c>
      <c r="C295" s="145">
        <v>725</v>
      </c>
      <c r="D295" s="380">
        <f t="shared" si="6"/>
        <v>-14.3026004728132</v>
      </c>
    </row>
    <row r="296" s="344" customFormat="1" ht="20.1" customHeight="1" spans="1:4">
      <c r="A296" s="230" t="s">
        <v>342</v>
      </c>
      <c r="B296" s="378">
        <v>459</v>
      </c>
      <c r="C296" s="145">
        <v>447</v>
      </c>
      <c r="D296" s="380">
        <f t="shared" si="6"/>
        <v>-2.61437908496732</v>
      </c>
    </row>
    <row r="297" s="344" customFormat="1" ht="20.1" customHeight="1" spans="1:4">
      <c r="A297" s="230" t="s">
        <v>343</v>
      </c>
      <c r="B297" s="378">
        <v>0</v>
      </c>
      <c r="C297" s="145">
        <v>0</v>
      </c>
      <c r="D297" s="380" t="str">
        <f t="shared" si="6"/>
        <v/>
      </c>
    </row>
    <row r="298" s="344" customFormat="1" ht="20.1" customHeight="1" spans="1:4">
      <c r="A298" s="230" t="s">
        <v>344</v>
      </c>
      <c r="B298" s="378">
        <v>0</v>
      </c>
      <c r="C298" s="145">
        <v>0</v>
      </c>
      <c r="D298" s="380" t="str">
        <f t="shared" si="6"/>
        <v/>
      </c>
    </row>
    <row r="299" s="344" customFormat="1" ht="20.1" customHeight="1" spans="1:4">
      <c r="A299" s="230" t="s">
        <v>345</v>
      </c>
      <c r="B299" s="378">
        <v>0</v>
      </c>
      <c r="C299" s="145">
        <v>0</v>
      </c>
      <c r="D299" s="380" t="str">
        <f t="shared" si="6"/>
        <v/>
      </c>
    </row>
    <row r="300" s="344" customFormat="1" ht="20.1" customHeight="1" spans="1:4">
      <c r="A300" s="230" t="s">
        <v>346</v>
      </c>
      <c r="B300" s="378">
        <v>357</v>
      </c>
      <c r="C300" s="145">
        <v>140</v>
      </c>
      <c r="D300" s="380">
        <f t="shared" si="6"/>
        <v>-60.7843137254902</v>
      </c>
    </row>
    <row r="301" s="344" customFormat="1" ht="20.1" customHeight="1" spans="1:4">
      <c r="A301" s="230" t="s">
        <v>347</v>
      </c>
      <c r="B301" s="378">
        <v>0</v>
      </c>
      <c r="C301" s="145">
        <v>0</v>
      </c>
      <c r="D301" s="380" t="str">
        <f t="shared" si="6"/>
        <v/>
      </c>
    </row>
    <row r="302" s="344" customFormat="1" ht="20.1" customHeight="1" spans="1:4">
      <c r="A302" s="230" t="s">
        <v>348</v>
      </c>
      <c r="B302" s="378">
        <v>30</v>
      </c>
      <c r="C302" s="145">
        <v>138</v>
      </c>
      <c r="D302" s="380">
        <f t="shared" si="6"/>
        <v>360</v>
      </c>
    </row>
    <row r="303" s="344" customFormat="1" ht="20.1" customHeight="1" spans="1:4">
      <c r="A303" s="230" t="s">
        <v>349</v>
      </c>
      <c r="B303" s="378">
        <v>0</v>
      </c>
      <c r="C303" s="379">
        <v>0</v>
      </c>
      <c r="D303" s="380" t="str">
        <f t="shared" si="6"/>
        <v/>
      </c>
    </row>
    <row r="304" s="344" customFormat="1" ht="20.1" customHeight="1" spans="1:4">
      <c r="A304" s="230" t="s">
        <v>350</v>
      </c>
      <c r="B304" s="378">
        <v>0</v>
      </c>
      <c r="C304" s="379">
        <v>0</v>
      </c>
      <c r="D304" s="380" t="str">
        <f t="shared" si="6"/>
        <v/>
      </c>
    </row>
    <row r="305" s="344" customFormat="1" ht="20.1" customHeight="1" spans="1:4">
      <c r="A305" s="377" t="s">
        <v>351</v>
      </c>
      <c r="B305" s="378">
        <v>27903</v>
      </c>
      <c r="C305" s="381">
        <v>28518</v>
      </c>
      <c r="D305" s="380">
        <f t="shared" si="6"/>
        <v>2.20406407913127</v>
      </c>
    </row>
    <row r="306" s="344" customFormat="1" ht="20.1" customHeight="1" spans="1:4">
      <c r="A306" s="230" t="s">
        <v>352</v>
      </c>
      <c r="B306" s="378">
        <v>0</v>
      </c>
      <c r="C306" s="381">
        <v>0</v>
      </c>
      <c r="D306" s="380" t="str">
        <f t="shared" si="6"/>
        <v/>
      </c>
    </row>
    <row r="307" s="344" customFormat="1" ht="20.1" customHeight="1" spans="1:4">
      <c r="A307" s="230" t="s">
        <v>353</v>
      </c>
      <c r="B307" s="378">
        <v>0</v>
      </c>
      <c r="C307" s="381">
        <v>0</v>
      </c>
      <c r="D307" s="380" t="str">
        <f t="shared" si="6"/>
        <v/>
      </c>
    </row>
    <row r="308" s="344" customFormat="1" ht="20.1" customHeight="1" spans="1:4">
      <c r="A308" s="230" t="s">
        <v>354</v>
      </c>
      <c r="B308" s="378">
        <v>0</v>
      </c>
      <c r="C308" s="379">
        <v>0</v>
      </c>
      <c r="D308" s="380" t="str">
        <f t="shared" si="6"/>
        <v/>
      </c>
    </row>
    <row r="309" s="344" customFormat="1" ht="20.1" customHeight="1" spans="1:4">
      <c r="A309" s="230" t="s">
        <v>355</v>
      </c>
      <c r="B309" s="378">
        <v>25239</v>
      </c>
      <c r="C309" s="381">
        <v>26259</v>
      </c>
      <c r="D309" s="380">
        <f t="shared" si="6"/>
        <v>4.04136455485558</v>
      </c>
    </row>
    <row r="310" s="344" customFormat="1" ht="20.1" customHeight="1" spans="1:4">
      <c r="A310" s="230" t="s">
        <v>169</v>
      </c>
      <c r="B310" s="378">
        <v>21375</v>
      </c>
      <c r="C310" s="379">
        <v>21957</v>
      </c>
      <c r="D310" s="380">
        <f t="shared" si="6"/>
        <v>2.72280701754386</v>
      </c>
    </row>
    <row r="311" s="344" customFormat="1" ht="20.1" customHeight="1" spans="1:4">
      <c r="A311" s="230" t="s">
        <v>170</v>
      </c>
      <c r="B311" s="378">
        <v>35</v>
      </c>
      <c r="C311" s="381">
        <v>7</v>
      </c>
      <c r="D311" s="380">
        <f t="shared" si="6"/>
        <v>-80</v>
      </c>
    </row>
    <row r="312" s="344" customFormat="1" ht="20.1" customHeight="1" spans="1:4">
      <c r="A312" s="230" t="s">
        <v>171</v>
      </c>
      <c r="B312" s="378">
        <v>0</v>
      </c>
      <c r="C312" s="379">
        <v>0</v>
      </c>
      <c r="D312" s="380" t="str">
        <f t="shared" si="6"/>
        <v/>
      </c>
    </row>
    <row r="313" s="344" customFormat="1" ht="20.1" customHeight="1" spans="1:4">
      <c r="A313" s="230" t="s">
        <v>210</v>
      </c>
      <c r="B313" s="378">
        <v>0</v>
      </c>
      <c r="C313" s="381">
        <v>0</v>
      </c>
      <c r="D313" s="380" t="str">
        <f t="shared" si="6"/>
        <v/>
      </c>
    </row>
    <row r="314" s="344" customFormat="1" ht="20.1" customHeight="1" spans="1:4">
      <c r="A314" s="230" t="s">
        <v>356</v>
      </c>
      <c r="B314" s="378">
        <v>3238</v>
      </c>
      <c r="C314" s="381">
        <v>3851</v>
      </c>
      <c r="D314" s="380">
        <f t="shared" si="6"/>
        <v>18.9314391599753</v>
      </c>
    </row>
    <row r="315" s="344" customFormat="1" ht="20.1" customHeight="1" spans="1:4">
      <c r="A315" s="230" t="s">
        <v>357</v>
      </c>
      <c r="B315" s="378">
        <v>19</v>
      </c>
      <c r="C315" s="381">
        <v>0</v>
      </c>
      <c r="D315" s="380">
        <f t="shared" si="6"/>
        <v>-100</v>
      </c>
    </row>
    <row r="316" s="344" customFormat="1" ht="20.1" customHeight="1" spans="1:4">
      <c r="A316" s="230" t="s">
        <v>358</v>
      </c>
      <c r="B316" s="378">
        <v>0</v>
      </c>
      <c r="C316" s="381">
        <v>0</v>
      </c>
      <c r="D316" s="380" t="str">
        <f t="shared" si="6"/>
        <v/>
      </c>
    </row>
    <row r="317" s="344" customFormat="1" ht="20.1" customHeight="1" spans="1:4">
      <c r="A317" s="230" t="s">
        <v>359</v>
      </c>
      <c r="B317" s="378">
        <v>0</v>
      </c>
      <c r="C317" s="381">
        <v>0</v>
      </c>
      <c r="D317" s="380" t="str">
        <f t="shared" si="6"/>
        <v/>
      </c>
    </row>
    <row r="318" s="344" customFormat="1" ht="20.1" customHeight="1" spans="1:4">
      <c r="A318" s="230" t="s">
        <v>178</v>
      </c>
      <c r="B318" s="378">
        <v>235</v>
      </c>
      <c r="C318" s="381">
        <v>250</v>
      </c>
      <c r="D318" s="380">
        <f t="shared" si="6"/>
        <v>6.38297872340425</v>
      </c>
    </row>
    <row r="319" s="344" customFormat="1" ht="20.1" customHeight="1" spans="1:4">
      <c r="A319" s="230" t="s">
        <v>360</v>
      </c>
      <c r="B319" s="378">
        <v>337</v>
      </c>
      <c r="C319" s="381">
        <v>194</v>
      </c>
      <c r="D319" s="380">
        <f t="shared" si="6"/>
        <v>-42.433234421365</v>
      </c>
    </row>
    <row r="320" s="344" customFormat="1" ht="20.1" customHeight="1" spans="1:4">
      <c r="A320" s="230" t="s">
        <v>361</v>
      </c>
      <c r="B320" s="378">
        <v>0</v>
      </c>
      <c r="C320" s="379">
        <v>0</v>
      </c>
      <c r="D320" s="380" t="str">
        <f t="shared" si="6"/>
        <v/>
      </c>
    </row>
    <row r="321" s="344" customFormat="1" ht="20.1" customHeight="1" spans="1:4">
      <c r="A321" s="230" t="s">
        <v>169</v>
      </c>
      <c r="B321" s="378">
        <v>0</v>
      </c>
      <c r="C321" s="381">
        <v>0</v>
      </c>
      <c r="D321" s="380" t="str">
        <f t="shared" si="6"/>
        <v/>
      </c>
    </row>
    <row r="322" s="344" customFormat="1" ht="20.1" customHeight="1" spans="1:4">
      <c r="A322" s="230" t="s">
        <v>170</v>
      </c>
      <c r="B322" s="378">
        <v>0</v>
      </c>
      <c r="C322" s="379">
        <v>0</v>
      </c>
      <c r="D322" s="380" t="str">
        <f t="shared" si="6"/>
        <v/>
      </c>
    </row>
    <row r="323" s="344" customFormat="1" ht="20.1" customHeight="1" spans="1:4">
      <c r="A323" s="230" t="s">
        <v>171</v>
      </c>
      <c r="B323" s="378">
        <v>0</v>
      </c>
      <c r="C323" s="379">
        <v>0</v>
      </c>
      <c r="D323" s="380" t="str">
        <f t="shared" si="6"/>
        <v/>
      </c>
    </row>
    <row r="324" s="344" customFormat="1" ht="20.1" customHeight="1" spans="1:4">
      <c r="A324" s="230" t="s">
        <v>362</v>
      </c>
      <c r="B324" s="378">
        <v>0</v>
      </c>
      <c r="C324" s="381">
        <v>0</v>
      </c>
      <c r="D324" s="380" t="str">
        <f t="shared" si="6"/>
        <v/>
      </c>
    </row>
    <row r="325" s="344" customFormat="1" ht="20.1" customHeight="1" spans="1:4">
      <c r="A325" s="230" t="s">
        <v>178</v>
      </c>
      <c r="B325" s="378">
        <v>0</v>
      </c>
      <c r="C325" s="381">
        <v>0</v>
      </c>
      <c r="D325" s="380" t="str">
        <f t="shared" si="6"/>
        <v/>
      </c>
    </row>
    <row r="326" s="344" customFormat="1" ht="20.1" customHeight="1" spans="1:4">
      <c r="A326" s="377" t="s">
        <v>363</v>
      </c>
      <c r="B326" s="378">
        <v>0</v>
      </c>
      <c r="C326" s="379">
        <v>0</v>
      </c>
      <c r="D326" s="380" t="str">
        <f t="shared" si="6"/>
        <v/>
      </c>
    </row>
    <row r="327" s="344" customFormat="1" ht="20.1" customHeight="1" spans="1:4">
      <c r="A327" s="230" t="s">
        <v>364</v>
      </c>
      <c r="B327" s="378">
        <v>533</v>
      </c>
      <c r="C327" s="381">
        <v>447</v>
      </c>
      <c r="D327" s="380">
        <f t="shared" si="6"/>
        <v>-16.1350844277674</v>
      </c>
    </row>
    <row r="328" s="344" customFormat="1" ht="20.1" customHeight="1" spans="1:4">
      <c r="A328" s="230" t="s">
        <v>169</v>
      </c>
      <c r="B328" s="378">
        <v>20</v>
      </c>
      <c r="C328" s="381">
        <v>0</v>
      </c>
      <c r="D328" s="380">
        <f t="shared" si="6"/>
        <v>-100</v>
      </c>
    </row>
    <row r="329" s="344" customFormat="1" ht="20.1" customHeight="1" spans="1:4">
      <c r="A329" s="230" t="s">
        <v>170</v>
      </c>
      <c r="B329" s="378">
        <v>0</v>
      </c>
      <c r="C329" s="381">
        <v>0</v>
      </c>
      <c r="D329" s="380" t="str">
        <f t="shared" si="6"/>
        <v/>
      </c>
    </row>
    <row r="330" s="344" customFormat="1" ht="20.1" customHeight="1" spans="1:4">
      <c r="A330" s="230" t="s">
        <v>171</v>
      </c>
      <c r="B330" s="378">
        <v>0</v>
      </c>
      <c r="C330" s="381">
        <v>0</v>
      </c>
      <c r="D330" s="380" t="str">
        <f t="shared" si="6"/>
        <v/>
      </c>
    </row>
    <row r="331" s="344" customFormat="1" ht="20.1" customHeight="1" spans="1:4">
      <c r="A331" s="230" t="s">
        <v>365</v>
      </c>
      <c r="B331" s="378">
        <v>0</v>
      </c>
      <c r="C331" s="381">
        <v>0</v>
      </c>
      <c r="D331" s="380" t="str">
        <f t="shared" si="6"/>
        <v/>
      </c>
    </row>
    <row r="332" s="344" customFormat="1" ht="20.1" customHeight="1" spans="1:4">
      <c r="A332" s="230" t="s">
        <v>366</v>
      </c>
      <c r="B332" s="378">
        <v>0</v>
      </c>
      <c r="C332" s="381">
        <v>0</v>
      </c>
      <c r="D332" s="380" t="str">
        <f t="shared" si="6"/>
        <v/>
      </c>
    </row>
    <row r="333" s="344" customFormat="1" ht="20.1" customHeight="1" spans="1:4">
      <c r="A333" s="230" t="s">
        <v>178</v>
      </c>
      <c r="B333" s="378">
        <v>0</v>
      </c>
      <c r="C333" s="381">
        <v>0</v>
      </c>
      <c r="D333" s="380" t="str">
        <f t="shared" si="6"/>
        <v/>
      </c>
    </row>
    <row r="334" s="344" customFormat="1" ht="20.1" customHeight="1" spans="1:4">
      <c r="A334" s="230" t="s">
        <v>367</v>
      </c>
      <c r="B334" s="378">
        <v>513</v>
      </c>
      <c r="C334" s="381">
        <v>447</v>
      </c>
      <c r="D334" s="380">
        <f t="shared" si="6"/>
        <v>-12.8654970760234</v>
      </c>
    </row>
    <row r="335" s="344" customFormat="1" ht="20.1" customHeight="1" spans="1:4">
      <c r="A335" s="377" t="s">
        <v>368</v>
      </c>
      <c r="B335" s="378">
        <v>572</v>
      </c>
      <c r="C335" s="381">
        <v>510</v>
      </c>
      <c r="D335" s="380">
        <f t="shared" si="6"/>
        <v>-10.8391608391608</v>
      </c>
    </row>
    <row r="336" s="344" customFormat="1" ht="20.1" customHeight="1" spans="1:4">
      <c r="A336" s="230" t="s">
        <v>169</v>
      </c>
      <c r="B336" s="378">
        <v>33</v>
      </c>
      <c r="C336" s="381">
        <v>0</v>
      </c>
      <c r="D336" s="380">
        <f t="shared" si="6"/>
        <v>-100</v>
      </c>
    </row>
    <row r="337" s="344" customFormat="1" ht="20.1" customHeight="1" spans="1:4">
      <c r="A337" s="230" t="s">
        <v>170</v>
      </c>
      <c r="B337" s="378">
        <v>0</v>
      </c>
      <c r="C337" s="379">
        <v>0</v>
      </c>
      <c r="D337" s="380" t="str">
        <f t="shared" si="6"/>
        <v/>
      </c>
    </row>
    <row r="338" s="344" customFormat="1" ht="20.1" customHeight="1" spans="1:4">
      <c r="A338" s="230" t="s">
        <v>171</v>
      </c>
      <c r="B338" s="378">
        <v>0</v>
      </c>
      <c r="C338" s="381">
        <v>0</v>
      </c>
      <c r="D338" s="380" t="str">
        <f t="shared" si="6"/>
        <v/>
      </c>
    </row>
    <row r="339" s="344" customFormat="1" ht="20.1" customHeight="1" spans="1:4">
      <c r="A339" s="230" t="s">
        <v>369</v>
      </c>
      <c r="B339" s="378">
        <v>0</v>
      </c>
      <c r="C339" s="381">
        <v>0</v>
      </c>
      <c r="D339" s="380" t="str">
        <f t="shared" si="6"/>
        <v/>
      </c>
    </row>
    <row r="340" s="344" customFormat="1" ht="20.1" customHeight="1" spans="1:4">
      <c r="A340" s="230" t="s">
        <v>370</v>
      </c>
      <c r="B340" s="378">
        <v>0</v>
      </c>
      <c r="C340" s="381">
        <v>0</v>
      </c>
      <c r="D340" s="380" t="str">
        <f t="shared" si="6"/>
        <v/>
      </c>
    </row>
    <row r="341" s="344" customFormat="1" ht="20.1" customHeight="1" spans="1:4">
      <c r="A341" s="230" t="s">
        <v>371</v>
      </c>
      <c r="B341" s="378">
        <v>0</v>
      </c>
      <c r="C341" s="381">
        <v>0</v>
      </c>
      <c r="D341" s="380" t="str">
        <f t="shared" si="6"/>
        <v/>
      </c>
    </row>
    <row r="342" s="344" customFormat="1" ht="20.1" customHeight="1" spans="1:4">
      <c r="A342" s="230" t="s">
        <v>178</v>
      </c>
      <c r="B342" s="378">
        <v>0</v>
      </c>
      <c r="C342" s="381">
        <v>0</v>
      </c>
      <c r="D342" s="380" t="str">
        <f t="shared" si="6"/>
        <v/>
      </c>
    </row>
    <row r="343" s="344" customFormat="1" ht="20.1" customHeight="1" spans="1:4">
      <c r="A343" s="230" t="s">
        <v>372</v>
      </c>
      <c r="B343" s="378">
        <v>539</v>
      </c>
      <c r="C343" s="381">
        <v>510</v>
      </c>
      <c r="D343" s="380">
        <f t="shared" si="6"/>
        <v>-5.38033395176253</v>
      </c>
    </row>
    <row r="344" s="344" customFormat="1" ht="20.1" customHeight="1" spans="1:4">
      <c r="A344" s="230" t="s">
        <v>373</v>
      </c>
      <c r="B344" s="378">
        <v>1492</v>
      </c>
      <c r="C344" s="379">
        <v>1302</v>
      </c>
      <c r="D344" s="380">
        <f t="shared" si="6"/>
        <v>-12.7345844504021</v>
      </c>
    </row>
    <row r="345" s="344" customFormat="1" ht="20.1" customHeight="1" spans="1:4">
      <c r="A345" s="230" t="s">
        <v>169</v>
      </c>
      <c r="B345" s="378">
        <v>1061</v>
      </c>
      <c r="C345" s="381">
        <v>1085</v>
      </c>
      <c r="D345" s="380">
        <f t="shared" si="6"/>
        <v>2.26201696512724</v>
      </c>
    </row>
    <row r="346" s="344" customFormat="1" ht="20.1" customHeight="1" spans="1:4">
      <c r="A346" s="230" t="s">
        <v>170</v>
      </c>
      <c r="B346" s="378">
        <v>25</v>
      </c>
      <c r="C346" s="381">
        <v>1</v>
      </c>
      <c r="D346" s="380">
        <f t="shared" si="6"/>
        <v>-96</v>
      </c>
    </row>
    <row r="347" s="344" customFormat="1" ht="20.1" customHeight="1" spans="1:4">
      <c r="A347" s="230" t="s">
        <v>171</v>
      </c>
      <c r="B347" s="378">
        <v>0</v>
      </c>
      <c r="C347" s="381">
        <v>0</v>
      </c>
      <c r="D347" s="380" t="str">
        <f t="shared" si="6"/>
        <v/>
      </c>
    </row>
    <row r="348" s="344" customFormat="1" ht="20.1" customHeight="1" spans="1:4">
      <c r="A348" s="377" t="s">
        <v>374</v>
      </c>
      <c r="B348" s="378">
        <v>235</v>
      </c>
      <c r="C348" s="381">
        <v>127</v>
      </c>
      <c r="D348" s="380">
        <f t="shared" si="6"/>
        <v>-45.9574468085106</v>
      </c>
    </row>
    <row r="349" s="344" customFormat="1" ht="20.1" customHeight="1" spans="1:4">
      <c r="A349" s="230" t="s">
        <v>375</v>
      </c>
      <c r="B349" s="378">
        <v>54</v>
      </c>
      <c r="C349" s="381">
        <v>13</v>
      </c>
      <c r="D349" s="380">
        <f t="shared" si="6"/>
        <v>-75.9259259259259</v>
      </c>
    </row>
    <row r="350" s="344" customFormat="1" ht="20.1" customHeight="1" spans="1:4">
      <c r="A350" s="230" t="s">
        <v>376</v>
      </c>
      <c r="B350" s="378">
        <v>0</v>
      </c>
      <c r="C350" s="381">
        <v>0</v>
      </c>
      <c r="D350" s="380" t="str">
        <f t="shared" ref="D350:D413" si="7">IFERROR((C350/B350-1)*100,"")</f>
        <v/>
      </c>
    </row>
    <row r="351" s="344" customFormat="1" ht="20.1" customHeight="1" spans="1:4">
      <c r="A351" s="230" t="s">
        <v>377</v>
      </c>
      <c r="B351" s="378">
        <v>13</v>
      </c>
      <c r="C351" s="381">
        <v>12</v>
      </c>
      <c r="D351" s="380">
        <f t="shared" si="7"/>
        <v>-7.69230769230769</v>
      </c>
    </row>
    <row r="352" s="344" customFormat="1" ht="20.1" customHeight="1" spans="1:4">
      <c r="A352" s="230" t="s">
        <v>378</v>
      </c>
      <c r="B352" s="378">
        <v>0</v>
      </c>
      <c r="C352" s="379">
        <v>0</v>
      </c>
      <c r="D352" s="380" t="str">
        <f t="shared" si="7"/>
        <v/>
      </c>
    </row>
    <row r="353" s="344" customFormat="1" ht="20.1" customHeight="1" spans="1:4">
      <c r="A353" s="230" t="s">
        <v>379</v>
      </c>
      <c r="B353" s="378">
        <v>14</v>
      </c>
      <c r="C353" s="381">
        <v>34</v>
      </c>
      <c r="D353" s="380">
        <f t="shared" si="7"/>
        <v>142.857142857143</v>
      </c>
    </row>
    <row r="354" s="344" customFormat="1" ht="20.1" customHeight="1" spans="1:4">
      <c r="A354" s="230" t="s">
        <v>380</v>
      </c>
      <c r="B354" s="378">
        <v>90</v>
      </c>
      <c r="C354" s="381">
        <v>26</v>
      </c>
      <c r="D354" s="380">
        <f t="shared" si="7"/>
        <v>-71.1111111111111</v>
      </c>
    </row>
    <row r="355" s="344" customFormat="1" ht="20.1" customHeight="1" spans="1:4">
      <c r="A355" s="230" t="s">
        <v>210</v>
      </c>
      <c r="B355" s="378">
        <v>0</v>
      </c>
      <c r="C355" s="381">
        <v>4</v>
      </c>
      <c r="D355" s="380" t="str">
        <f t="shared" si="7"/>
        <v/>
      </c>
    </row>
    <row r="356" s="344" customFormat="1" ht="20.1" customHeight="1" spans="1:4">
      <c r="A356" s="230" t="s">
        <v>178</v>
      </c>
      <c r="B356" s="378">
        <v>0</v>
      </c>
      <c r="C356" s="381">
        <v>0</v>
      </c>
      <c r="D356" s="380" t="str">
        <f t="shared" si="7"/>
        <v/>
      </c>
    </row>
    <row r="357" s="344" customFormat="1" ht="20.1" customHeight="1" spans="1:4">
      <c r="A357" s="230" t="s">
        <v>381</v>
      </c>
      <c r="B357" s="378">
        <v>0</v>
      </c>
      <c r="C357" s="381">
        <v>0</v>
      </c>
      <c r="D357" s="380" t="str">
        <f t="shared" si="7"/>
        <v/>
      </c>
    </row>
    <row r="358" s="344" customFormat="1" ht="20.1" customHeight="1" spans="1:4">
      <c r="A358" s="230" t="s">
        <v>382</v>
      </c>
      <c r="B358" s="378">
        <v>0</v>
      </c>
      <c r="C358" s="381">
        <v>0</v>
      </c>
      <c r="D358" s="380" t="str">
        <f t="shared" si="7"/>
        <v/>
      </c>
    </row>
    <row r="359" s="344" customFormat="1" ht="20.1" customHeight="1" spans="1:4">
      <c r="A359" s="230" t="s">
        <v>169</v>
      </c>
      <c r="B359" s="378">
        <v>0</v>
      </c>
      <c r="C359" s="381">
        <v>0</v>
      </c>
      <c r="D359" s="380" t="str">
        <f t="shared" si="7"/>
        <v/>
      </c>
    </row>
    <row r="360" s="344" customFormat="1" ht="20.1" customHeight="1" spans="1:4">
      <c r="A360" s="230" t="s">
        <v>170</v>
      </c>
      <c r="B360" s="378">
        <v>0</v>
      </c>
      <c r="C360" s="381">
        <v>0</v>
      </c>
      <c r="D360" s="380" t="str">
        <f t="shared" si="7"/>
        <v/>
      </c>
    </row>
    <row r="361" s="344" customFormat="1" ht="20.1" customHeight="1" spans="1:4">
      <c r="A361" s="230" t="s">
        <v>171</v>
      </c>
      <c r="B361" s="378">
        <v>0</v>
      </c>
      <c r="C361" s="379">
        <v>0</v>
      </c>
      <c r="D361" s="380" t="str">
        <f t="shared" si="7"/>
        <v/>
      </c>
    </row>
    <row r="362" s="344" customFormat="1" ht="20.1" customHeight="1" spans="1:4">
      <c r="A362" s="230" t="s">
        <v>383</v>
      </c>
      <c r="B362" s="378">
        <v>0</v>
      </c>
      <c r="C362" s="381">
        <v>0</v>
      </c>
      <c r="D362" s="380" t="str">
        <f t="shared" si="7"/>
        <v/>
      </c>
    </row>
    <row r="363" s="344" customFormat="1" ht="20.1" customHeight="1" spans="1:4">
      <c r="A363" s="377" t="s">
        <v>384</v>
      </c>
      <c r="B363" s="378">
        <v>0</v>
      </c>
      <c r="C363" s="381">
        <v>0</v>
      </c>
      <c r="D363" s="380" t="str">
        <f t="shared" si="7"/>
        <v/>
      </c>
    </row>
    <row r="364" s="344" customFormat="1" ht="20.1" customHeight="1" spans="1:4">
      <c r="A364" s="230" t="s">
        <v>385</v>
      </c>
      <c r="B364" s="378">
        <v>0</v>
      </c>
      <c r="C364" s="381">
        <v>0</v>
      </c>
      <c r="D364" s="380" t="str">
        <f t="shared" si="7"/>
        <v/>
      </c>
    </row>
    <row r="365" s="344" customFormat="1" ht="20.1" customHeight="1" spans="1:4">
      <c r="A365" s="230" t="s">
        <v>210</v>
      </c>
      <c r="B365" s="378">
        <v>0</v>
      </c>
      <c r="C365" s="381">
        <v>0</v>
      </c>
      <c r="D365" s="380" t="str">
        <f t="shared" si="7"/>
        <v/>
      </c>
    </row>
    <row r="366" s="344" customFormat="1" ht="20.1" customHeight="1" spans="1:4">
      <c r="A366" s="230" t="s">
        <v>178</v>
      </c>
      <c r="B366" s="378">
        <v>0</v>
      </c>
      <c r="C366" s="381">
        <v>0</v>
      </c>
      <c r="D366" s="380" t="str">
        <f t="shared" si="7"/>
        <v/>
      </c>
    </row>
    <row r="367" s="344" customFormat="1" ht="20.1" customHeight="1" spans="1:4">
      <c r="A367" s="230" t="s">
        <v>386</v>
      </c>
      <c r="B367" s="378">
        <v>0</v>
      </c>
      <c r="C367" s="381">
        <v>0</v>
      </c>
      <c r="D367" s="380" t="str">
        <f t="shared" si="7"/>
        <v/>
      </c>
    </row>
    <row r="368" s="344" customFormat="1" ht="20.1" customHeight="1" spans="1:4">
      <c r="A368" s="230" t="s">
        <v>387</v>
      </c>
      <c r="B368" s="378">
        <v>0</v>
      </c>
      <c r="C368" s="381">
        <v>0</v>
      </c>
      <c r="D368" s="380" t="str">
        <f t="shared" si="7"/>
        <v/>
      </c>
    </row>
    <row r="369" s="344" customFormat="1" ht="20.1" customHeight="1" spans="1:4">
      <c r="A369" s="230" t="s">
        <v>169</v>
      </c>
      <c r="B369" s="378">
        <v>0</v>
      </c>
      <c r="C369" s="381">
        <v>0</v>
      </c>
      <c r="D369" s="380" t="str">
        <f t="shared" si="7"/>
        <v/>
      </c>
    </row>
    <row r="370" s="344" customFormat="1" ht="20.1" customHeight="1" spans="1:4">
      <c r="A370" s="230" t="s">
        <v>170</v>
      </c>
      <c r="B370" s="378">
        <v>0</v>
      </c>
      <c r="C370" s="381">
        <v>0</v>
      </c>
      <c r="D370" s="380" t="str">
        <f t="shared" si="7"/>
        <v/>
      </c>
    </row>
    <row r="371" s="344" customFormat="1" ht="20.1" customHeight="1" spans="1:4">
      <c r="A371" s="230" t="s">
        <v>171</v>
      </c>
      <c r="B371" s="378">
        <v>0</v>
      </c>
      <c r="C371" s="381">
        <v>0</v>
      </c>
      <c r="D371" s="380" t="str">
        <f t="shared" si="7"/>
        <v/>
      </c>
    </row>
    <row r="372" s="344" customFormat="1" ht="20.1" customHeight="1" spans="1:4">
      <c r="A372" s="230" t="s">
        <v>388</v>
      </c>
      <c r="B372" s="378">
        <v>0</v>
      </c>
      <c r="C372" s="381">
        <v>0</v>
      </c>
      <c r="D372" s="380" t="str">
        <f t="shared" si="7"/>
        <v/>
      </c>
    </row>
    <row r="373" s="344" customFormat="1" ht="20.1" customHeight="1" spans="1:4">
      <c r="A373" s="230" t="s">
        <v>389</v>
      </c>
      <c r="B373" s="378">
        <v>0</v>
      </c>
      <c r="C373" s="381">
        <v>0</v>
      </c>
      <c r="D373" s="380" t="str">
        <f t="shared" si="7"/>
        <v/>
      </c>
    </row>
    <row r="374" s="344" customFormat="1" ht="20.1" customHeight="1" spans="1:4">
      <c r="A374" s="230" t="s">
        <v>390</v>
      </c>
      <c r="B374" s="378">
        <v>0</v>
      </c>
      <c r="C374" s="381">
        <v>0</v>
      </c>
      <c r="D374" s="380" t="str">
        <f t="shared" si="7"/>
        <v/>
      </c>
    </row>
    <row r="375" s="344" customFormat="1" ht="20.1" customHeight="1" spans="1:4">
      <c r="A375" s="230" t="s">
        <v>210</v>
      </c>
      <c r="B375" s="378">
        <v>0</v>
      </c>
      <c r="C375" s="379">
        <v>0</v>
      </c>
      <c r="D375" s="380" t="str">
        <f t="shared" si="7"/>
        <v/>
      </c>
    </row>
    <row r="376" s="344" customFormat="1" ht="20.1" customHeight="1" spans="1:4">
      <c r="A376" s="230" t="s">
        <v>178</v>
      </c>
      <c r="B376" s="378">
        <v>0</v>
      </c>
      <c r="C376" s="381">
        <v>0</v>
      </c>
      <c r="D376" s="380" t="str">
        <f t="shared" si="7"/>
        <v/>
      </c>
    </row>
    <row r="377" s="344" customFormat="1" ht="20.1" customHeight="1" spans="1:4">
      <c r="A377" s="230" t="s">
        <v>391</v>
      </c>
      <c r="B377" s="378">
        <v>0</v>
      </c>
      <c r="C377" s="381">
        <v>0</v>
      </c>
      <c r="D377" s="380" t="str">
        <f t="shared" si="7"/>
        <v/>
      </c>
    </row>
    <row r="378" s="344" customFormat="1" ht="20.1" customHeight="1" spans="1:4">
      <c r="A378" s="377" t="s">
        <v>392</v>
      </c>
      <c r="B378" s="378">
        <v>0</v>
      </c>
      <c r="C378" s="381">
        <v>0</v>
      </c>
      <c r="D378" s="380" t="str">
        <f t="shared" si="7"/>
        <v/>
      </c>
    </row>
    <row r="379" s="344" customFormat="1" ht="20.1" customHeight="1" spans="1:4">
      <c r="A379" s="230" t="s">
        <v>169</v>
      </c>
      <c r="B379" s="378">
        <v>0</v>
      </c>
      <c r="C379" s="381">
        <v>0</v>
      </c>
      <c r="D379" s="380" t="str">
        <f t="shared" si="7"/>
        <v/>
      </c>
    </row>
    <row r="380" s="344" customFormat="1" ht="20.1" customHeight="1" spans="1:4">
      <c r="A380" s="230" t="s">
        <v>170</v>
      </c>
      <c r="B380" s="378">
        <v>0</v>
      </c>
      <c r="C380" s="381">
        <v>0</v>
      </c>
      <c r="D380" s="380" t="str">
        <f t="shared" si="7"/>
        <v/>
      </c>
    </row>
    <row r="381" s="344" customFormat="1" ht="20.1" customHeight="1" spans="1:4">
      <c r="A381" s="230" t="s">
        <v>171</v>
      </c>
      <c r="B381" s="378">
        <v>0</v>
      </c>
      <c r="C381" s="381">
        <v>0</v>
      </c>
      <c r="D381" s="380" t="str">
        <f t="shared" si="7"/>
        <v/>
      </c>
    </row>
    <row r="382" s="344" customFormat="1" ht="20.1" customHeight="1" spans="1:4">
      <c r="A382" s="230" t="s">
        <v>393</v>
      </c>
      <c r="B382" s="378">
        <v>0</v>
      </c>
      <c r="C382" s="381">
        <v>0</v>
      </c>
      <c r="D382" s="380" t="str">
        <f t="shared" si="7"/>
        <v/>
      </c>
    </row>
    <row r="383" s="344" customFormat="1" ht="20.1" customHeight="1" spans="1:4">
      <c r="A383" s="230" t="s">
        <v>394</v>
      </c>
      <c r="B383" s="378">
        <v>0</v>
      </c>
      <c r="C383" s="381">
        <v>0</v>
      </c>
      <c r="D383" s="380" t="str">
        <f t="shared" si="7"/>
        <v/>
      </c>
    </row>
    <row r="384" s="344" customFormat="1" ht="20.1" customHeight="1" spans="1:4">
      <c r="A384" s="230" t="s">
        <v>178</v>
      </c>
      <c r="B384" s="378">
        <v>0</v>
      </c>
      <c r="C384" s="381">
        <v>0</v>
      </c>
      <c r="D384" s="380" t="str">
        <f t="shared" si="7"/>
        <v/>
      </c>
    </row>
    <row r="385" s="344" customFormat="1" ht="20.1" customHeight="1" spans="1:4">
      <c r="A385" s="230" t="s">
        <v>395</v>
      </c>
      <c r="B385" s="378">
        <v>0</v>
      </c>
      <c r="C385" s="379">
        <v>0</v>
      </c>
      <c r="D385" s="380" t="str">
        <f t="shared" si="7"/>
        <v/>
      </c>
    </row>
    <row r="386" s="344" customFormat="1" ht="20.1" customHeight="1" spans="1:4">
      <c r="A386" s="230" t="s">
        <v>396</v>
      </c>
      <c r="B386" s="378">
        <v>0</v>
      </c>
      <c r="C386" s="381">
        <v>0</v>
      </c>
      <c r="D386" s="380" t="str">
        <f t="shared" si="7"/>
        <v/>
      </c>
    </row>
    <row r="387" s="344" customFormat="1" ht="20.1" customHeight="1" spans="1:4">
      <c r="A387" s="230" t="s">
        <v>169</v>
      </c>
      <c r="B387" s="378">
        <v>0</v>
      </c>
      <c r="C387" s="381">
        <v>0</v>
      </c>
      <c r="D387" s="380" t="str">
        <f t="shared" si="7"/>
        <v/>
      </c>
    </row>
    <row r="388" s="344" customFormat="1" ht="20.1" customHeight="1" spans="1:4">
      <c r="A388" s="230" t="s">
        <v>170</v>
      </c>
      <c r="B388" s="378">
        <v>0</v>
      </c>
      <c r="C388" s="381">
        <v>0</v>
      </c>
      <c r="D388" s="380" t="str">
        <f t="shared" si="7"/>
        <v/>
      </c>
    </row>
    <row r="389" s="344" customFormat="1" ht="20.1" customHeight="1" spans="1:4">
      <c r="A389" s="230" t="s">
        <v>210</v>
      </c>
      <c r="B389" s="378">
        <v>0</v>
      </c>
      <c r="C389" s="381">
        <v>0</v>
      </c>
      <c r="D389" s="380" t="str">
        <f t="shared" si="7"/>
        <v/>
      </c>
    </row>
    <row r="390" s="344" customFormat="1" ht="20.1" customHeight="1" spans="1:4">
      <c r="A390" s="230" t="s">
        <v>397</v>
      </c>
      <c r="B390" s="378">
        <v>0</v>
      </c>
      <c r="C390" s="381">
        <v>0</v>
      </c>
      <c r="D390" s="380" t="str">
        <f t="shared" si="7"/>
        <v/>
      </c>
    </row>
    <row r="391" s="344" customFormat="1" ht="20.1" customHeight="1" spans="1:4">
      <c r="A391" s="230" t="s">
        <v>398</v>
      </c>
      <c r="B391" s="378">
        <v>0</v>
      </c>
      <c r="C391" s="381">
        <v>0</v>
      </c>
      <c r="D391" s="380" t="str">
        <f t="shared" si="7"/>
        <v/>
      </c>
    </row>
    <row r="392" s="344" customFormat="1" ht="20.1" customHeight="1" spans="1:4">
      <c r="A392" s="230" t="s">
        <v>399</v>
      </c>
      <c r="B392" s="378">
        <v>67</v>
      </c>
      <c r="C392" s="381">
        <v>0</v>
      </c>
      <c r="D392" s="380">
        <f t="shared" si="7"/>
        <v>-100</v>
      </c>
    </row>
    <row r="393" s="344" customFormat="1" ht="20.1" customHeight="1" spans="1:4">
      <c r="A393" s="230" t="s">
        <v>400</v>
      </c>
      <c r="B393" s="378">
        <v>0</v>
      </c>
      <c r="C393" s="381">
        <v>0</v>
      </c>
      <c r="D393" s="380" t="str">
        <f t="shared" si="7"/>
        <v/>
      </c>
    </row>
    <row r="394" s="344" customFormat="1" ht="20.1" customHeight="1" spans="1:4">
      <c r="A394" s="230" t="s">
        <v>401</v>
      </c>
      <c r="B394" s="378">
        <v>67</v>
      </c>
      <c r="C394" s="381">
        <v>0</v>
      </c>
      <c r="D394" s="380">
        <f t="shared" si="7"/>
        <v>-100</v>
      </c>
    </row>
    <row r="395" s="344" customFormat="1" ht="20.1" customHeight="1" spans="1:4">
      <c r="A395" s="377" t="s">
        <v>402</v>
      </c>
      <c r="B395" s="378">
        <v>96420</v>
      </c>
      <c r="C395" s="379">
        <v>94518</v>
      </c>
      <c r="D395" s="380">
        <f t="shared" si="7"/>
        <v>-1.97261978842563</v>
      </c>
    </row>
    <row r="396" s="344" customFormat="1" ht="20.1" customHeight="1" spans="1:4">
      <c r="A396" s="230" t="s">
        <v>403</v>
      </c>
      <c r="B396" s="378">
        <v>900</v>
      </c>
      <c r="C396" s="381">
        <v>2973</v>
      </c>
      <c r="D396" s="380">
        <f t="shared" si="7"/>
        <v>230.333333333333</v>
      </c>
    </row>
    <row r="397" s="344" customFormat="1" ht="20.1" customHeight="1" spans="1:4">
      <c r="A397" s="230" t="s">
        <v>169</v>
      </c>
      <c r="B397" s="378">
        <v>626</v>
      </c>
      <c r="C397" s="381">
        <v>602</v>
      </c>
      <c r="D397" s="380">
        <f t="shared" si="7"/>
        <v>-3.83386581469649</v>
      </c>
    </row>
    <row r="398" s="344" customFormat="1" ht="20.1" customHeight="1" spans="1:4">
      <c r="A398" s="230" t="s">
        <v>170</v>
      </c>
      <c r="B398" s="378">
        <v>13</v>
      </c>
      <c r="C398" s="381">
        <v>2340</v>
      </c>
      <c r="D398" s="380">
        <f t="shared" si="7"/>
        <v>17900</v>
      </c>
    </row>
    <row r="399" s="344" customFormat="1" ht="20.1" customHeight="1" spans="1:4">
      <c r="A399" s="230" t="s">
        <v>171</v>
      </c>
      <c r="B399" s="378">
        <v>0</v>
      </c>
      <c r="C399" s="381">
        <v>0</v>
      </c>
      <c r="D399" s="380" t="str">
        <f t="shared" si="7"/>
        <v/>
      </c>
    </row>
    <row r="400" s="344" customFormat="1" ht="20.1" customHeight="1" spans="1:4">
      <c r="A400" s="230" t="s">
        <v>404</v>
      </c>
      <c r="B400" s="378">
        <v>261</v>
      </c>
      <c r="C400" s="381">
        <v>31</v>
      </c>
      <c r="D400" s="380">
        <f t="shared" si="7"/>
        <v>-88.1226053639847</v>
      </c>
    </row>
    <row r="401" s="344" customFormat="1" ht="20.1" customHeight="1" spans="1:4">
      <c r="A401" s="230" t="s">
        <v>405</v>
      </c>
      <c r="B401" s="378">
        <v>85398</v>
      </c>
      <c r="C401" s="381">
        <v>86878</v>
      </c>
      <c r="D401" s="380">
        <f t="shared" si="7"/>
        <v>1.73306166420759</v>
      </c>
    </row>
    <row r="402" s="344" customFormat="1" ht="20.1" customHeight="1" spans="1:4">
      <c r="A402" s="230" t="s">
        <v>406</v>
      </c>
      <c r="B402" s="378">
        <v>12423</v>
      </c>
      <c r="C402" s="381">
        <v>14887</v>
      </c>
      <c r="D402" s="380">
        <f t="shared" si="7"/>
        <v>19.8341785398052</v>
      </c>
    </row>
    <row r="403" s="344" customFormat="1" ht="20.1" customHeight="1" spans="1:4">
      <c r="A403" s="230" t="s">
        <v>407</v>
      </c>
      <c r="B403" s="378">
        <v>22490</v>
      </c>
      <c r="C403" s="379">
        <v>22332</v>
      </c>
      <c r="D403" s="380">
        <f t="shared" si="7"/>
        <v>-0.702534459759896</v>
      </c>
    </row>
    <row r="404" s="344" customFormat="1" ht="20.1" customHeight="1" spans="1:4">
      <c r="A404" s="230" t="s">
        <v>408</v>
      </c>
      <c r="B404" s="378">
        <v>29947</v>
      </c>
      <c r="C404" s="381">
        <v>21775</v>
      </c>
      <c r="D404" s="380">
        <f t="shared" si="7"/>
        <v>-27.2882091695328</v>
      </c>
    </row>
    <row r="405" s="344" customFormat="1" ht="20.1" customHeight="1" spans="1:4">
      <c r="A405" s="230" t="s">
        <v>409</v>
      </c>
      <c r="B405" s="378">
        <v>20012</v>
      </c>
      <c r="C405" s="381">
        <v>19909</v>
      </c>
      <c r="D405" s="380">
        <f t="shared" si="7"/>
        <v>-0.514691185288829</v>
      </c>
    </row>
    <row r="406" s="344" customFormat="1" ht="20.1" customHeight="1" spans="1:4">
      <c r="A406" s="230" t="s">
        <v>410</v>
      </c>
      <c r="B406" s="378">
        <v>16</v>
      </c>
      <c r="C406" s="381">
        <v>20</v>
      </c>
      <c r="D406" s="380">
        <f t="shared" si="7"/>
        <v>25</v>
      </c>
    </row>
    <row r="407" s="344" customFormat="1" ht="20.1" customHeight="1" spans="1:4">
      <c r="A407" s="230" t="s">
        <v>411</v>
      </c>
      <c r="B407" s="378">
        <v>510</v>
      </c>
      <c r="C407" s="381">
        <v>7955</v>
      </c>
      <c r="D407" s="380">
        <f t="shared" si="7"/>
        <v>1459.80392156863</v>
      </c>
    </row>
    <row r="408" s="344" customFormat="1" ht="20.1" customHeight="1" spans="1:4">
      <c r="A408" s="230" t="s">
        <v>412</v>
      </c>
      <c r="B408" s="378">
        <v>2921</v>
      </c>
      <c r="C408" s="381">
        <v>2838</v>
      </c>
      <c r="D408" s="380">
        <f t="shared" si="7"/>
        <v>-2.84149263950701</v>
      </c>
    </row>
    <row r="409" s="344" customFormat="1" ht="20.1" customHeight="1" spans="1:4">
      <c r="A409" s="230" t="s">
        <v>413</v>
      </c>
      <c r="B409" s="378">
        <v>0</v>
      </c>
      <c r="C409" s="379">
        <v>0</v>
      </c>
      <c r="D409" s="380" t="str">
        <f t="shared" si="7"/>
        <v/>
      </c>
    </row>
    <row r="410" s="344" customFormat="1" ht="20.1" customHeight="1" spans="1:4">
      <c r="A410" s="230" t="s">
        <v>414</v>
      </c>
      <c r="B410" s="378">
        <v>2921</v>
      </c>
      <c r="C410" s="381">
        <v>2838</v>
      </c>
      <c r="D410" s="380">
        <f t="shared" si="7"/>
        <v>-2.84149263950701</v>
      </c>
    </row>
    <row r="411" s="344" customFormat="1" ht="20.1" customHeight="1" spans="1:4">
      <c r="A411" s="230" t="s">
        <v>415</v>
      </c>
      <c r="B411" s="378">
        <v>0</v>
      </c>
      <c r="C411" s="381">
        <v>0</v>
      </c>
      <c r="D411" s="380" t="str">
        <f t="shared" si="7"/>
        <v/>
      </c>
    </row>
    <row r="412" s="344" customFormat="1" ht="20.1" customHeight="1" spans="1:4">
      <c r="A412" s="230" t="s">
        <v>416</v>
      </c>
      <c r="B412" s="378">
        <v>0</v>
      </c>
      <c r="C412" s="379">
        <v>0</v>
      </c>
      <c r="D412" s="380" t="str">
        <f t="shared" si="7"/>
        <v/>
      </c>
    </row>
    <row r="413" s="344" customFormat="1" ht="20.1" customHeight="1" spans="1:4">
      <c r="A413" s="230" t="s">
        <v>417</v>
      </c>
      <c r="B413" s="378">
        <v>0</v>
      </c>
      <c r="C413" s="379">
        <v>0</v>
      </c>
      <c r="D413" s="380" t="str">
        <f t="shared" si="7"/>
        <v/>
      </c>
    </row>
    <row r="414" s="344" customFormat="1" ht="20.1" customHeight="1" spans="1:4">
      <c r="A414" s="377" t="s">
        <v>418</v>
      </c>
      <c r="B414" s="378">
        <v>0</v>
      </c>
      <c r="C414" s="381">
        <v>0</v>
      </c>
      <c r="D414" s="380" t="str">
        <f t="shared" ref="D414:D477" si="8">IFERROR((C414/B414-1)*100,"")</f>
        <v/>
      </c>
    </row>
    <row r="415" s="344" customFormat="1" ht="20.1" customHeight="1" spans="1:4">
      <c r="A415" s="230" t="s">
        <v>419</v>
      </c>
      <c r="B415" s="378">
        <v>0</v>
      </c>
      <c r="C415" s="381">
        <v>0</v>
      </c>
      <c r="D415" s="380" t="str">
        <f t="shared" si="8"/>
        <v/>
      </c>
    </row>
    <row r="416" s="344" customFormat="1" ht="20.1" customHeight="1" spans="1:4">
      <c r="A416" s="230" t="s">
        <v>420</v>
      </c>
      <c r="B416" s="378">
        <v>0</v>
      </c>
      <c r="C416" s="381">
        <v>0</v>
      </c>
      <c r="D416" s="380" t="str">
        <f t="shared" si="8"/>
        <v/>
      </c>
    </row>
    <row r="417" s="344" customFormat="1" ht="20.1" customHeight="1" spans="1:4">
      <c r="A417" s="230" t="s">
        <v>421</v>
      </c>
      <c r="B417" s="378">
        <v>0</v>
      </c>
      <c r="C417" s="381">
        <v>0</v>
      </c>
      <c r="D417" s="380" t="str">
        <f t="shared" si="8"/>
        <v/>
      </c>
    </row>
    <row r="418" s="344" customFormat="1" ht="20.1" customHeight="1" spans="1:4">
      <c r="A418" s="230" t="s">
        <v>422</v>
      </c>
      <c r="B418" s="378">
        <v>0</v>
      </c>
      <c r="C418" s="379">
        <v>0</v>
      </c>
      <c r="D418" s="380" t="str">
        <f t="shared" si="8"/>
        <v/>
      </c>
    </row>
    <row r="419" s="344" customFormat="1" ht="20.1" customHeight="1" spans="1:4">
      <c r="A419" s="230" t="s">
        <v>423</v>
      </c>
      <c r="B419" s="378">
        <v>0</v>
      </c>
      <c r="C419" s="381">
        <v>0</v>
      </c>
      <c r="D419" s="380" t="str">
        <f t="shared" si="8"/>
        <v/>
      </c>
    </row>
    <row r="420" s="344" customFormat="1" ht="20.1" customHeight="1" spans="1:4">
      <c r="A420" s="230" t="s">
        <v>424</v>
      </c>
      <c r="B420" s="378">
        <v>0</v>
      </c>
      <c r="C420" s="381">
        <v>0</v>
      </c>
      <c r="D420" s="380" t="str">
        <f t="shared" si="8"/>
        <v/>
      </c>
    </row>
    <row r="421" s="344" customFormat="1" ht="20.1" customHeight="1" spans="1:4">
      <c r="A421" s="230" t="s">
        <v>425</v>
      </c>
      <c r="B421" s="378">
        <v>0</v>
      </c>
      <c r="C421" s="381">
        <v>0</v>
      </c>
      <c r="D421" s="380" t="str">
        <f t="shared" si="8"/>
        <v/>
      </c>
    </row>
    <row r="422" s="344" customFormat="1" ht="20.1" customHeight="1" spans="1:4">
      <c r="A422" s="230" t="s">
        <v>426</v>
      </c>
      <c r="B422" s="378">
        <v>0</v>
      </c>
      <c r="C422" s="381">
        <v>0</v>
      </c>
      <c r="D422" s="380" t="str">
        <f t="shared" si="8"/>
        <v/>
      </c>
    </row>
    <row r="423" s="344" customFormat="1" ht="20.1" customHeight="1" spans="1:4">
      <c r="A423" s="230" t="s">
        <v>427</v>
      </c>
      <c r="B423" s="378">
        <v>0</v>
      </c>
      <c r="C423" s="381">
        <v>0</v>
      </c>
      <c r="D423" s="380" t="str">
        <f t="shared" si="8"/>
        <v/>
      </c>
    </row>
    <row r="424" s="344" customFormat="1" ht="20.1" customHeight="1" spans="1:4">
      <c r="A424" s="230" t="s">
        <v>428</v>
      </c>
      <c r="B424" s="378">
        <v>0</v>
      </c>
      <c r="C424" s="381">
        <v>0</v>
      </c>
      <c r="D424" s="380" t="str">
        <f t="shared" si="8"/>
        <v/>
      </c>
    </row>
    <row r="425" s="344" customFormat="1" ht="20.1" customHeight="1" spans="1:4">
      <c r="A425" s="230" t="s">
        <v>429</v>
      </c>
      <c r="B425" s="378">
        <v>0</v>
      </c>
      <c r="C425" s="379">
        <v>0</v>
      </c>
      <c r="D425" s="380" t="str">
        <f t="shared" si="8"/>
        <v/>
      </c>
    </row>
    <row r="426" s="344" customFormat="1" ht="20.1" customHeight="1" spans="1:4">
      <c r="A426" s="230" t="s">
        <v>430</v>
      </c>
      <c r="B426" s="378">
        <v>0</v>
      </c>
      <c r="C426" s="381">
        <v>0</v>
      </c>
      <c r="D426" s="380" t="str">
        <f t="shared" si="8"/>
        <v/>
      </c>
    </row>
    <row r="427" s="344" customFormat="1" ht="20.1" customHeight="1" spans="1:4">
      <c r="A427" s="377" t="s">
        <v>431</v>
      </c>
      <c r="B427" s="378">
        <v>0</v>
      </c>
      <c r="C427" s="381">
        <v>0</v>
      </c>
      <c r="D427" s="380" t="str">
        <f t="shared" si="8"/>
        <v/>
      </c>
    </row>
    <row r="428" s="344" customFormat="1" ht="20.1" customHeight="1" spans="1:4">
      <c r="A428" s="230" t="s">
        <v>432</v>
      </c>
      <c r="B428" s="378">
        <v>142</v>
      </c>
      <c r="C428" s="381">
        <v>275</v>
      </c>
      <c r="D428" s="380">
        <f t="shared" si="8"/>
        <v>93.6619718309859</v>
      </c>
    </row>
    <row r="429" s="344" customFormat="1" ht="20.1" customHeight="1" spans="1:4">
      <c r="A429" s="230" t="s">
        <v>433</v>
      </c>
      <c r="B429" s="378">
        <v>142</v>
      </c>
      <c r="C429" s="381">
        <v>275</v>
      </c>
      <c r="D429" s="380">
        <f t="shared" si="8"/>
        <v>93.6619718309859</v>
      </c>
    </row>
    <row r="430" s="344" customFormat="1" ht="20.1" customHeight="1" spans="1:4">
      <c r="A430" s="230" t="s">
        <v>434</v>
      </c>
      <c r="B430" s="378">
        <v>0</v>
      </c>
      <c r="C430" s="381">
        <v>0</v>
      </c>
      <c r="D430" s="380" t="str">
        <f t="shared" si="8"/>
        <v/>
      </c>
    </row>
    <row r="431" s="344" customFormat="1" ht="20.1" customHeight="1" spans="1:4">
      <c r="A431" s="230" t="s">
        <v>435</v>
      </c>
      <c r="B431" s="378">
        <v>0</v>
      </c>
      <c r="C431" s="379">
        <v>0</v>
      </c>
      <c r="D431" s="380" t="str">
        <f t="shared" si="8"/>
        <v/>
      </c>
    </row>
    <row r="432" s="344" customFormat="1" ht="20.1" customHeight="1" spans="1:4">
      <c r="A432" s="230" t="s">
        <v>436</v>
      </c>
      <c r="B432" s="378">
        <v>1229</v>
      </c>
      <c r="C432" s="381">
        <v>1254</v>
      </c>
      <c r="D432" s="380">
        <f t="shared" si="8"/>
        <v>2.03417412530513</v>
      </c>
    </row>
    <row r="433" s="344" customFormat="1" ht="20.1" customHeight="1" spans="1:4">
      <c r="A433" s="230" t="s">
        <v>437</v>
      </c>
      <c r="B433" s="378">
        <v>799</v>
      </c>
      <c r="C433" s="381">
        <v>764</v>
      </c>
      <c r="D433" s="380">
        <f t="shared" si="8"/>
        <v>-4.38047559449312</v>
      </c>
    </row>
    <row r="434" s="344" customFormat="1" ht="20.1" customHeight="1" spans="1:4">
      <c r="A434" s="230" t="s">
        <v>438</v>
      </c>
      <c r="B434" s="378">
        <v>430</v>
      </c>
      <c r="C434" s="381">
        <v>490</v>
      </c>
      <c r="D434" s="380">
        <f t="shared" si="8"/>
        <v>13.953488372093</v>
      </c>
    </row>
    <row r="435" s="344" customFormat="1" ht="20.1" customHeight="1" spans="1:4">
      <c r="A435" s="230" t="s">
        <v>439</v>
      </c>
      <c r="B435" s="378">
        <v>0</v>
      </c>
      <c r="C435" s="381">
        <v>0</v>
      </c>
      <c r="D435" s="380" t="str">
        <f t="shared" si="8"/>
        <v/>
      </c>
    </row>
    <row r="436" s="344" customFormat="1" ht="20.1" customHeight="1" spans="1:4">
      <c r="A436" s="230" t="s">
        <v>440</v>
      </c>
      <c r="B436" s="378">
        <v>0</v>
      </c>
      <c r="C436" s="381">
        <v>0</v>
      </c>
      <c r="D436" s="380" t="str">
        <f t="shared" si="8"/>
        <v/>
      </c>
    </row>
    <row r="437" s="344" customFormat="1" ht="20.1" customHeight="1" spans="1:4">
      <c r="A437" s="230" t="s">
        <v>441</v>
      </c>
      <c r="B437" s="378">
        <v>0</v>
      </c>
      <c r="C437" s="379">
        <v>0</v>
      </c>
      <c r="D437" s="380" t="str">
        <f t="shared" si="8"/>
        <v/>
      </c>
    </row>
    <row r="438" s="344" customFormat="1" ht="20.1" customHeight="1" spans="1:4">
      <c r="A438" s="230" t="s">
        <v>442</v>
      </c>
      <c r="B438" s="378">
        <v>5813</v>
      </c>
      <c r="C438" s="381">
        <v>300</v>
      </c>
      <c r="D438" s="380">
        <f t="shared" si="8"/>
        <v>-94.8391536211939</v>
      </c>
    </row>
    <row r="439" s="344" customFormat="1" ht="20.1" customHeight="1" spans="1:4">
      <c r="A439" s="230" t="s">
        <v>443</v>
      </c>
      <c r="B439" s="378">
        <v>0</v>
      </c>
      <c r="C439" s="381">
        <v>0</v>
      </c>
      <c r="D439" s="380" t="str">
        <f t="shared" si="8"/>
        <v/>
      </c>
    </row>
    <row r="440" s="344" customFormat="1" ht="20.1" customHeight="1" spans="1:4">
      <c r="A440" s="230" t="s">
        <v>444</v>
      </c>
      <c r="B440" s="378">
        <v>0</v>
      </c>
      <c r="C440" s="381">
        <v>0</v>
      </c>
      <c r="D440" s="380" t="str">
        <f t="shared" si="8"/>
        <v/>
      </c>
    </row>
    <row r="441" s="344" customFormat="1" ht="20.1" customHeight="1" spans="1:4">
      <c r="A441" s="230" t="s">
        <v>445</v>
      </c>
      <c r="B441" s="378">
        <v>3000</v>
      </c>
      <c r="C441" s="379">
        <v>0</v>
      </c>
      <c r="D441" s="380">
        <f t="shared" si="8"/>
        <v>-100</v>
      </c>
    </row>
    <row r="442" s="344" customFormat="1" ht="20.1" customHeight="1" spans="1:4">
      <c r="A442" s="377" t="s">
        <v>446</v>
      </c>
      <c r="B442" s="378">
        <v>0</v>
      </c>
      <c r="C442" s="381">
        <v>0</v>
      </c>
      <c r="D442" s="380" t="str">
        <f t="shared" si="8"/>
        <v/>
      </c>
    </row>
    <row r="443" s="344" customFormat="1" ht="20.1" customHeight="1" spans="1:4">
      <c r="A443" s="230" t="s">
        <v>447</v>
      </c>
      <c r="B443" s="378">
        <v>53</v>
      </c>
      <c r="C443" s="381">
        <v>0</v>
      </c>
      <c r="D443" s="380">
        <f t="shared" si="8"/>
        <v>-100</v>
      </c>
    </row>
    <row r="444" s="344" customFormat="1" ht="20.1" customHeight="1" spans="1:4">
      <c r="A444" s="230" t="s">
        <v>448</v>
      </c>
      <c r="B444" s="378">
        <v>2760</v>
      </c>
      <c r="C444" s="381">
        <v>300</v>
      </c>
      <c r="D444" s="380">
        <f t="shared" si="8"/>
        <v>-89.1304347826087</v>
      </c>
    </row>
    <row r="445" s="344" customFormat="1" ht="20.1" customHeight="1" spans="1:4">
      <c r="A445" s="230" t="s">
        <v>449</v>
      </c>
      <c r="B445" s="378">
        <v>17</v>
      </c>
      <c r="C445" s="379">
        <v>0</v>
      </c>
      <c r="D445" s="380">
        <f t="shared" si="8"/>
        <v>-100</v>
      </c>
    </row>
    <row r="446" s="344" customFormat="1" ht="20.1" customHeight="1" spans="1:4">
      <c r="A446" s="230" t="s">
        <v>450</v>
      </c>
      <c r="B446" s="378">
        <v>17</v>
      </c>
      <c r="C446" s="381">
        <v>0</v>
      </c>
      <c r="D446" s="380">
        <f t="shared" si="8"/>
        <v>-100</v>
      </c>
    </row>
    <row r="447" s="344" customFormat="1" ht="20.1" customHeight="1" spans="1:4">
      <c r="A447" s="377" t="s">
        <v>451</v>
      </c>
      <c r="B447" s="378">
        <v>385</v>
      </c>
      <c r="C447" s="381">
        <v>347</v>
      </c>
      <c r="D447" s="380">
        <f t="shared" si="8"/>
        <v>-9.87012987012987</v>
      </c>
    </row>
    <row r="448" s="344" customFormat="1" ht="20.1" customHeight="1" spans="1:4">
      <c r="A448" s="230" t="s">
        <v>452</v>
      </c>
      <c r="B448" s="378">
        <v>103</v>
      </c>
      <c r="C448" s="381">
        <v>82</v>
      </c>
      <c r="D448" s="380">
        <f t="shared" si="8"/>
        <v>-20.3883495145631</v>
      </c>
    </row>
    <row r="449" s="344" customFormat="1" ht="20.1" customHeight="1" spans="1:4">
      <c r="A449" s="230" t="s">
        <v>169</v>
      </c>
      <c r="B449" s="378">
        <v>79</v>
      </c>
      <c r="C449" s="379">
        <v>82</v>
      </c>
      <c r="D449" s="380">
        <f t="shared" si="8"/>
        <v>3.79746835443038</v>
      </c>
    </row>
    <row r="450" s="344" customFormat="1" ht="20.1" customHeight="1" spans="1:4">
      <c r="A450" s="230" t="s">
        <v>170</v>
      </c>
      <c r="B450" s="378">
        <v>24</v>
      </c>
      <c r="C450" s="381">
        <v>0</v>
      </c>
      <c r="D450" s="380">
        <f t="shared" si="8"/>
        <v>-100</v>
      </c>
    </row>
    <row r="451" s="344" customFormat="1" ht="20.1" customHeight="1" spans="1:4">
      <c r="A451" s="230" t="s">
        <v>171</v>
      </c>
      <c r="B451" s="378">
        <v>0</v>
      </c>
      <c r="C451" s="381">
        <v>0</v>
      </c>
      <c r="D451" s="380" t="str">
        <f t="shared" si="8"/>
        <v/>
      </c>
    </row>
    <row r="452" s="344" customFormat="1" ht="20.1" customHeight="1" spans="1:4">
      <c r="A452" s="230" t="s">
        <v>453</v>
      </c>
      <c r="B452" s="378">
        <v>0</v>
      </c>
      <c r="C452" s="381">
        <v>0</v>
      </c>
      <c r="D452" s="380" t="str">
        <f t="shared" si="8"/>
        <v/>
      </c>
    </row>
    <row r="453" s="344" customFormat="1" ht="20.1" customHeight="1" spans="1:4">
      <c r="A453" s="230" t="s">
        <v>454</v>
      </c>
      <c r="B453" s="378">
        <v>0</v>
      </c>
      <c r="C453" s="381">
        <v>0</v>
      </c>
      <c r="D453" s="380" t="str">
        <f t="shared" si="8"/>
        <v/>
      </c>
    </row>
    <row r="454" s="344" customFormat="1" ht="20.1" customHeight="1" spans="1:4">
      <c r="A454" s="230" t="s">
        <v>455</v>
      </c>
      <c r="B454" s="378">
        <v>0</v>
      </c>
      <c r="C454" s="381">
        <v>0</v>
      </c>
      <c r="D454" s="380" t="str">
        <f t="shared" si="8"/>
        <v/>
      </c>
    </row>
    <row r="455" s="344" customFormat="1" ht="20.1" customHeight="1" spans="1:4">
      <c r="A455" s="377" t="s">
        <v>456</v>
      </c>
      <c r="B455" s="378">
        <v>0</v>
      </c>
      <c r="C455" s="379">
        <v>0</v>
      </c>
      <c r="D455" s="380" t="str">
        <f t="shared" si="8"/>
        <v/>
      </c>
    </row>
    <row r="456" s="344" customFormat="1" ht="20.1" customHeight="1" spans="1:4">
      <c r="A456" s="230" t="s">
        <v>457</v>
      </c>
      <c r="B456" s="378">
        <v>0</v>
      </c>
      <c r="C456" s="381">
        <v>0</v>
      </c>
      <c r="D456" s="380" t="str">
        <f t="shared" si="8"/>
        <v/>
      </c>
    </row>
    <row r="457" s="344" customFormat="1" ht="20.1" customHeight="1" spans="1:4">
      <c r="A457" s="230" t="s">
        <v>458</v>
      </c>
      <c r="B457" s="378">
        <v>0</v>
      </c>
      <c r="C457" s="381">
        <v>0</v>
      </c>
      <c r="D457" s="380" t="str">
        <f t="shared" si="8"/>
        <v/>
      </c>
    </row>
    <row r="458" s="344" customFormat="1" ht="20.1" customHeight="1" spans="1:4">
      <c r="A458" s="230" t="s">
        <v>459</v>
      </c>
      <c r="B458" s="378">
        <v>0</v>
      </c>
      <c r="C458" s="381">
        <v>0</v>
      </c>
      <c r="D458" s="380" t="str">
        <f t="shared" si="8"/>
        <v/>
      </c>
    </row>
    <row r="459" s="344" customFormat="1" ht="20.1" customHeight="1" spans="1:4">
      <c r="A459" s="230" t="s">
        <v>460</v>
      </c>
      <c r="B459" s="378">
        <v>0</v>
      </c>
      <c r="C459" s="381">
        <v>0</v>
      </c>
      <c r="D459" s="380" t="str">
        <f t="shared" si="8"/>
        <v/>
      </c>
    </row>
    <row r="460" s="344" customFormat="1" ht="20.1" customHeight="1" spans="1:4">
      <c r="A460" s="230" t="s">
        <v>461</v>
      </c>
      <c r="B460" s="378">
        <v>0</v>
      </c>
      <c r="C460" s="381">
        <v>0</v>
      </c>
      <c r="D460" s="380" t="str">
        <f t="shared" si="8"/>
        <v/>
      </c>
    </row>
    <row r="461" s="344" customFormat="1" ht="20.1" customHeight="1" spans="1:4">
      <c r="A461" s="230" t="s">
        <v>462</v>
      </c>
      <c r="B461" s="378">
        <v>0</v>
      </c>
      <c r="C461" s="381">
        <v>0</v>
      </c>
      <c r="D461" s="380" t="str">
        <f t="shared" si="8"/>
        <v/>
      </c>
    </row>
    <row r="462" s="344" customFormat="1" ht="20.1" customHeight="1" spans="1:4">
      <c r="A462" s="230" t="s">
        <v>463</v>
      </c>
      <c r="B462" s="378">
        <v>0</v>
      </c>
      <c r="C462" s="379">
        <v>0</v>
      </c>
      <c r="D462" s="380" t="str">
        <f t="shared" si="8"/>
        <v/>
      </c>
    </row>
    <row r="463" s="344" customFormat="1" ht="20.1" customHeight="1" spans="1:4">
      <c r="A463" s="230" t="s">
        <v>455</v>
      </c>
      <c r="B463" s="378">
        <v>0</v>
      </c>
      <c r="C463" s="381">
        <v>0</v>
      </c>
      <c r="D463" s="380" t="str">
        <f t="shared" si="8"/>
        <v/>
      </c>
    </row>
    <row r="464" s="344" customFormat="1" ht="20.1" customHeight="1" spans="1:4">
      <c r="A464" s="230" t="s">
        <v>464</v>
      </c>
      <c r="B464" s="378">
        <v>0</v>
      </c>
      <c r="C464" s="379">
        <v>0</v>
      </c>
      <c r="D464" s="380" t="str">
        <f t="shared" si="8"/>
        <v/>
      </c>
    </row>
    <row r="465" s="344" customFormat="1" ht="20.1" customHeight="1" spans="1:4">
      <c r="A465" s="230" t="s">
        <v>465</v>
      </c>
      <c r="B465" s="378">
        <v>0</v>
      </c>
      <c r="C465" s="379">
        <v>0</v>
      </c>
      <c r="D465" s="380" t="str">
        <f t="shared" si="8"/>
        <v/>
      </c>
    </row>
    <row r="466" s="344" customFormat="1" ht="20.1" customHeight="1" spans="1:4">
      <c r="A466" s="230" t="s">
        <v>466</v>
      </c>
      <c r="B466" s="378">
        <v>0</v>
      </c>
      <c r="C466" s="381">
        <v>0</v>
      </c>
      <c r="D466" s="380" t="str">
        <f t="shared" si="8"/>
        <v/>
      </c>
    </row>
    <row r="467" s="344" customFormat="1" ht="20.1" customHeight="1" spans="1:4">
      <c r="A467" s="230" t="s">
        <v>467</v>
      </c>
      <c r="B467" s="378">
        <v>0</v>
      </c>
      <c r="C467" s="381">
        <v>0</v>
      </c>
      <c r="D467" s="380" t="str">
        <f t="shared" si="8"/>
        <v/>
      </c>
    </row>
    <row r="468" s="344" customFormat="1" ht="20.1" customHeight="1" spans="1:4">
      <c r="A468" s="230" t="s">
        <v>468</v>
      </c>
      <c r="B468" s="378">
        <v>0</v>
      </c>
      <c r="C468" s="381">
        <v>0</v>
      </c>
      <c r="D468" s="380" t="str">
        <f t="shared" si="8"/>
        <v/>
      </c>
    </row>
    <row r="469" s="344" customFormat="1" ht="20.1" customHeight="1" spans="1:4">
      <c r="A469" s="377" t="s">
        <v>455</v>
      </c>
      <c r="B469" s="378">
        <v>0</v>
      </c>
      <c r="C469" s="381">
        <v>0</v>
      </c>
      <c r="D469" s="380" t="str">
        <f t="shared" si="8"/>
        <v/>
      </c>
    </row>
    <row r="470" s="344" customFormat="1" ht="20.1" customHeight="1" spans="1:4">
      <c r="A470" s="230" t="s">
        <v>469</v>
      </c>
      <c r="B470" s="378">
        <v>0</v>
      </c>
      <c r="C470" s="379">
        <v>0</v>
      </c>
      <c r="D470" s="380" t="str">
        <f t="shared" si="8"/>
        <v/>
      </c>
    </row>
    <row r="471" s="344" customFormat="1" ht="20.1" customHeight="1" spans="1:4">
      <c r="A471" s="230" t="s">
        <v>470</v>
      </c>
      <c r="B471" s="378">
        <v>0</v>
      </c>
      <c r="C471" s="381">
        <v>0</v>
      </c>
      <c r="D471" s="380" t="str">
        <f t="shared" si="8"/>
        <v/>
      </c>
    </row>
    <row r="472" s="344" customFormat="1" ht="20.1" customHeight="1" spans="1:4">
      <c r="A472" s="230" t="s">
        <v>471</v>
      </c>
      <c r="B472" s="378">
        <v>0</v>
      </c>
      <c r="C472" s="381">
        <v>0</v>
      </c>
      <c r="D472" s="380" t="str">
        <f t="shared" si="8"/>
        <v/>
      </c>
    </row>
    <row r="473" s="344" customFormat="1" ht="20.1" customHeight="1" spans="1:4">
      <c r="A473" s="230" t="s">
        <v>472</v>
      </c>
      <c r="B473" s="378">
        <v>0</v>
      </c>
      <c r="C473" s="381">
        <v>0</v>
      </c>
      <c r="D473" s="380" t="str">
        <f t="shared" si="8"/>
        <v/>
      </c>
    </row>
    <row r="474" s="344" customFormat="1" ht="20.1" customHeight="1" spans="1:4">
      <c r="A474" s="230" t="s">
        <v>455</v>
      </c>
      <c r="B474" s="378">
        <v>0</v>
      </c>
      <c r="C474" s="381">
        <v>0</v>
      </c>
      <c r="D474" s="380" t="str">
        <f t="shared" si="8"/>
        <v/>
      </c>
    </row>
    <row r="475" s="344" customFormat="1" ht="20.1" customHeight="1" spans="1:4">
      <c r="A475" s="230" t="s">
        <v>473</v>
      </c>
      <c r="B475" s="378">
        <v>0</v>
      </c>
      <c r="C475" s="381">
        <v>0</v>
      </c>
      <c r="D475" s="380" t="str">
        <f t="shared" si="8"/>
        <v/>
      </c>
    </row>
    <row r="476" s="344" customFormat="1" ht="20.1" customHeight="1" spans="1:4">
      <c r="A476" s="230" t="s">
        <v>474</v>
      </c>
      <c r="B476" s="378">
        <v>0</v>
      </c>
      <c r="C476" s="381">
        <v>0</v>
      </c>
      <c r="D476" s="380" t="str">
        <f t="shared" si="8"/>
        <v/>
      </c>
    </row>
    <row r="477" s="344" customFormat="1" ht="20.1" customHeight="1" spans="1:4">
      <c r="A477" s="230" t="s">
        <v>475</v>
      </c>
      <c r="B477" s="378">
        <v>0</v>
      </c>
      <c r="C477" s="381">
        <v>0</v>
      </c>
      <c r="D477" s="380" t="str">
        <f t="shared" si="8"/>
        <v/>
      </c>
    </row>
    <row r="478" s="344" customFormat="1" ht="20.1" customHeight="1" spans="1:4">
      <c r="A478" s="230" t="s">
        <v>476</v>
      </c>
      <c r="B478" s="378">
        <v>0</v>
      </c>
      <c r="C478" s="381">
        <v>0</v>
      </c>
      <c r="D478" s="380" t="str">
        <f t="shared" ref="D478:D541" si="9">IFERROR((C478/B478-1)*100,"")</f>
        <v/>
      </c>
    </row>
    <row r="479" s="344" customFormat="1" ht="20.1" customHeight="1" spans="1:4">
      <c r="A479" s="230" t="s">
        <v>477</v>
      </c>
      <c r="B479" s="378">
        <v>0</v>
      </c>
      <c r="C479" s="379">
        <v>0</v>
      </c>
      <c r="D479" s="380" t="str">
        <f t="shared" si="9"/>
        <v/>
      </c>
    </row>
    <row r="480" s="344" customFormat="1" ht="20.1" customHeight="1" spans="1:4">
      <c r="A480" s="230" t="s">
        <v>478</v>
      </c>
      <c r="B480" s="378">
        <v>0</v>
      </c>
      <c r="C480" s="381">
        <v>0</v>
      </c>
      <c r="D480" s="380" t="str">
        <f t="shared" si="9"/>
        <v/>
      </c>
    </row>
    <row r="481" s="344" customFormat="1" ht="20.1" customHeight="1" spans="1:4">
      <c r="A481" s="230" t="s">
        <v>479</v>
      </c>
      <c r="B481" s="378">
        <v>0</v>
      </c>
      <c r="C481" s="381">
        <v>0</v>
      </c>
      <c r="D481" s="380" t="str">
        <f t="shared" si="9"/>
        <v/>
      </c>
    </row>
    <row r="482" s="344" customFormat="1" ht="20.1" customHeight="1" spans="1:4">
      <c r="A482" s="230" t="s">
        <v>480</v>
      </c>
      <c r="B482" s="378">
        <v>0</v>
      </c>
      <c r="C482" s="381">
        <v>0</v>
      </c>
      <c r="D482" s="380" t="str">
        <f t="shared" si="9"/>
        <v/>
      </c>
    </row>
    <row r="483" s="344" customFormat="1" ht="20.1" customHeight="1" spans="1:4">
      <c r="A483" s="230" t="s">
        <v>481</v>
      </c>
      <c r="B483" s="378">
        <v>281</v>
      </c>
      <c r="C483" s="381">
        <v>265</v>
      </c>
      <c r="D483" s="380">
        <f t="shared" si="9"/>
        <v>-5.69395017793595</v>
      </c>
    </row>
    <row r="484" s="344" customFormat="1" ht="20.1" customHeight="1" spans="1:4">
      <c r="A484" s="230" t="s">
        <v>455</v>
      </c>
      <c r="B484" s="378">
        <v>91</v>
      </c>
      <c r="C484" s="381">
        <v>96</v>
      </c>
      <c r="D484" s="380">
        <f t="shared" si="9"/>
        <v>5.4945054945055</v>
      </c>
    </row>
    <row r="485" s="344" customFormat="1" ht="20.1" customHeight="1" spans="1:4">
      <c r="A485" s="230" t="s">
        <v>482</v>
      </c>
      <c r="B485" s="378">
        <v>187</v>
      </c>
      <c r="C485" s="379">
        <v>147</v>
      </c>
      <c r="D485" s="380">
        <f t="shared" si="9"/>
        <v>-21.3903743315508</v>
      </c>
    </row>
    <row r="486" s="344" customFormat="1" ht="20.1" customHeight="1" spans="1:4">
      <c r="A486" s="230" t="s">
        <v>483</v>
      </c>
      <c r="B486" s="378">
        <v>0</v>
      </c>
      <c r="C486" s="381">
        <v>0</v>
      </c>
      <c r="D486" s="380" t="str">
        <f t="shared" si="9"/>
        <v/>
      </c>
    </row>
    <row r="487" s="344" customFormat="1" ht="20.1" customHeight="1" spans="1:4">
      <c r="A487" s="230" t="s">
        <v>484</v>
      </c>
      <c r="B487" s="378">
        <v>0</v>
      </c>
      <c r="C487" s="381">
        <v>0</v>
      </c>
      <c r="D487" s="380" t="str">
        <f t="shared" si="9"/>
        <v/>
      </c>
    </row>
    <row r="488" s="344" customFormat="1" ht="20.1" customHeight="1" spans="1:4">
      <c r="A488" s="230" t="s">
        <v>485</v>
      </c>
      <c r="B488" s="378">
        <v>1</v>
      </c>
      <c r="C488" s="381">
        <v>16</v>
      </c>
      <c r="D488" s="380">
        <f t="shared" si="9"/>
        <v>1500</v>
      </c>
    </row>
    <row r="489" s="344" customFormat="1" ht="20.1" customHeight="1" spans="1:4">
      <c r="A489" s="230" t="s">
        <v>486</v>
      </c>
      <c r="B489" s="378">
        <v>2</v>
      </c>
      <c r="C489" s="381">
        <v>6</v>
      </c>
      <c r="D489" s="380">
        <f t="shared" si="9"/>
        <v>200</v>
      </c>
    </row>
    <row r="490" s="344" customFormat="1" ht="20.1" customHeight="1" spans="1:4">
      <c r="A490" s="230" t="s">
        <v>487</v>
      </c>
      <c r="B490" s="378">
        <v>0</v>
      </c>
      <c r="C490" s="379">
        <v>0</v>
      </c>
      <c r="D490" s="380" t="str">
        <f t="shared" si="9"/>
        <v/>
      </c>
    </row>
    <row r="491" s="344" customFormat="1" ht="20.1" customHeight="1" spans="1:4">
      <c r="A491" s="230" t="s">
        <v>488</v>
      </c>
      <c r="B491" s="378">
        <v>0</v>
      </c>
      <c r="C491" s="381">
        <v>0</v>
      </c>
      <c r="D491" s="380" t="str">
        <f t="shared" si="9"/>
        <v/>
      </c>
    </row>
    <row r="492" s="344" customFormat="1" ht="20.1" customHeight="1" spans="1:4">
      <c r="A492" s="230" t="s">
        <v>489</v>
      </c>
      <c r="B492" s="378">
        <v>0</v>
      </c>
      <c r="C492" s="381">
        <v>0</v>
      </c>
      <c r="D492" s="380" t="str">
        <f t="shared" si="9"/>
        <v/>
      </c>
    </row>
    <row r="493" s="344" customFormat="1" ht="20.1" customHeight="1" spans="1:4">
      <c r="A493" s="230" t="s">
        <v>490</v>
      </c>
      <c r="B493" s="378">
        <v>0</v>
      </c>
      <c r="C493" s="381">
        <v>0</v>
      </c>
      <c r="D493" s="380" t="str">
        <f t="shared" si="9"/>
        <v/>
      </c>
    </row>
    <row r="494" s="344" customFormat="1" ht="20.1" customHeight="1" spans="1:4">
      <c r="A494" s="377" t="s">
        <v>491</v>
      </c>
      <c r="B494" s="378">
        <v>0</v>
      </c>
      <c r="C494" s="381">
        <v>0</v>
      </c>
      <c r="D494" s="380" t="str">
        <f t="shared" si="9"/>
        <v/>
      </c>
    </row>
    <row r="495" s="344" customFormat="1" ht="20.1" customHeight="1" spans="1:4">
      <c r="A495" s="230" t="s">
        <v>492</v>
      </c>
      <c r="B495" s="378">
        <v>0</v>
      </c>
      <c r="C495" s="379">
        <v>0</v>
      </c>
      <c r="D495" s="380" t="str">
        <f t="shared" si="9"/>
        <v/>
      </c>
    </row>
    <row r="496" s="344" customFormat="1" ht="20.1" customHeight="1" spans="1:4">
      <c r="A496" s="230" t="s">
        <v>493</v>
      </c>
      <c r="B496" s="378">
        <v>0</v>
      </c>
      <c r="C496" s="381">
        <v>0</v>
      </c>
      <c r="D496" s="380" t="str">
        <f t="shared" si="9"/>
        <v/>
      </c>
    </row>
    <row r="497" s="344" customFormat="1" ht="20.1" customHeight="1" spans="1:4">
      <c r="A497" s="230" t="s">
        <v>494</v>
      </c>
      <c r="B497" s="378">
        <v>0</v>
      </c>
      <c r="C497" s="381">
        <v>0</v>
      </c>
      <c r="D497" s="380" t="str">
        <f t="shared" si="9"/>
        <v/>
      </c>
    </row>
    <row r="498" s="344" customFormat="1" ht="20.1" customHeight="1" spans="1:4">
      <c r="A498" s="230" t="s">
        <v>495</v>
      </c>
      <c r="B498" s="378">
        <v>1</v>
      </c>
      <c r="C498" s="381">
        <v>0</v>
      </c>
      <c r="D498" s="380">
        <f t="shared" si="9"/>
        <v>-100</v>
      </c>
    </row>
    <row r="499" s="344" customFormat="1" ht="20.1" customHeight="1" spans="1:4">
      <c r="A499" s="230" t="s">
        <v>496</v>
      </c>
      <c r="B499" s="378">
        <v>0</v>
      </c>
      <c r="C499" s="381">
        <v>0</v>
      </c>
      <c r="D499" s="380" t="str">
        <f t="shared" si="9"/>
        <v/>
      </c>
    </row>
    <row r="500" s="344" customFormat="1" ht="20.1" customHeight="1" spans="1:4">
      <c r="A500" s="230" t="s">
        <v>497</v>
      </c>
      <c r="B500" s="378">
        <v>0</v>
      </c>
      <c r="C500" s="379">
        <v>0</v>
      </c>
      <c r="D500" s="380" t="str">
        <f t="shared" si="9"/>
        <v/>
      </c>
    </row>
    <row r="501" s="344" customFormat="1" ht="20.1" customHeight="1" spans="1:4">
      <c r="A501" s="230" t="s">
        <v>498</v>
      </c>
      <c r="B501" s="378">
        <v>0</v>
      </c>
      <c r="C501" s="381">
        <v>0</v>
      </c>
      <c r="D501" s="380" t="str">
        <f t="shared" si="9"/>
        <v/>
      </c>
    </row>
    <row r="502" s="344" customFormat="1" ht="20.1" customHeight="1" spans="1:4">
      <c r="A502" s="230" t="s">
        <v>499</v>
      </c>
      <c r="B502" s="378">
        <v>1</v>
      </c>
      <c r="C502" s="381">
        <v>0</v>
      </c>
      <c r="D502" s="380">
        <f t="shared" si="9"/>
        <v>-100</v>
      </c>
    </row>
    <row r="503" s="344" customFormat="1" ht="20.1" customHeight="1" spans="1:4">
      <c r="A503" s="377" t="s">
        <v>500</v>
      </c>
      <c r="B503" s="378">
        <v>4522</v>
      </c>
      <c r="C503" s="381">
        <v>2668</v>
      </c>
      <c r="D503" s="380">
        <f t="shared" si="9"/>
        <v>-40.999557717824</v>
      </c>
    </row>
    <row r="504" s="344" customFormat="1" ht="20.1" customHeight="1" spans="1:4">
      <c r="A504" s="377" t="s">
        <v>501</v>
      </c>
      <c r="B504" s="378">
        <v>2271</v>
      </c>
      <c r="C504" s="381">
        <v>1149</v>
      </c>
      <c r="D504" s="380">
        <f t="shared" si="9"/>
        <v>-49.4055482166446</v>
      </c>
    </row>
    <row r="505" s="344" customFormat="1" ht="20.1" customHeight="1" spans="1:4">
      <c r="A505" s="377" t="s">
        <v>169</v>
      </c>
      <c r="B505" s="378">
        <v>430</v>
      </c>
      <c r="C505" s="381">
        <v>451</v>
      </c>
      <c r="D505" s="380">
        <f t="shared" si="9"/>
        <v>4.88372093023255</v>
      </c>
    </row>
    <row r="506" s="344" customFormat="1" ht="20.1" customHeight="1" spans="1:4">
      <c r="A506" s="377" t="s">
        <v>170</v>
      </c>
      <c r="B506" s="378">
        <v>19</v>
      </c>
      <c r="C506" s="381">
        <v>0</v>
      </c>
      <c r="D506" s="380">
        <f t="shared" si="9"/>
        <v>-100</v>
      </c>
    </row>
    <row r="507" s="344" customFormat="1" ht="20.1" customHeight="1" spans="1:4">
      <c r="A507" s="377" t="s">
        <v>171</v>
      </c>
      <c r="B507" s="378">
        <v>0</v>
      </c>
      <c r="C507" s="379">
        <v>0</v>
      </c>
      <c r="D507" s="380" t="str">
        <f t="shared" si="9"/>
        <v/>
      </c>
    </row>
    <row r="508" s="344" customFormat="1" ht="20.1" customHeight="1" spans="1:4">
      <c r="A508" s="377" t="s">
        <v>502</v>
      </c>
      <c r="B508" s="378">
        <v>275</v>
      </c>
      <c r="C508" s="381">
        <v>232</v>
      </c>
      <c r="D508" s="380">
        <f t="shared" si="9"/>
        <v>-15.6363636363636</v>
      </c>
    </row>
    <row r="509" s="344" customFormat="1" ht="20.1" customHeight="1" spans="1:4">
      <c r="A509" s="377" t="s">
        <v>503</v>
      </c>
      <c r="B509" s="378">
        <v>0</v>
      </c>
      <c r="C509" s="381">
        <v>0</v>
      </c>
      <c r="D509" s="380" t="str">
        <f t="shared" si="9"/>
        <v/>
      </c>
    </row>
    <row r="510" s="344" customFormat="1" ht="20.1" customHeight="1" spans="1:4">
      <c r="A510" s="377" t="s">
        <v>504</v>
      </c>
      <c r="B510" s="378">
        <v>0</v>
      </c>
      <c r="C510" s="381">
        <v>0</v>
      </c>
      <c r="D510" s="380" t="str">
        <f t="shared" si="9"/>
        <v/>
      </c>
    </row>
    <row r="511" s="344" customFormat="1" ht="20.1" customHeight="1" spans="1:4">
      <c r="A511" s="377" t="s">
        <v>505</v>
      </c>
      <c r="B511" s="378">
        <v>0</v>
      </c>
      <c r="C511" s="379">
        <v>0</v>
      </c>
      <c r="D511" s="380" t="str">
        <f t="shared" si="9"/>
        <v/>
      </c>
    </row>
    <row r="512" s="344" customFormat="1" ht="20.1" customHeight="1" spans="1:4">
      <c r="A512" s="377" t="s">
        <v>506</v>
      </c>
      <c r="B512" s="378">
        <v>57</v>
      </c>
      <c r="C512" s="381">
        <v>20</v>
      </c>
      <c r="D512" s="380">
        <f t="shared" si="9"/>
        <v>-64.9122807017544</v>
      </c>
    </row>
    <row r="513" s="344" customFormat="1" ht="20.1" customHeight="1" spans="1:4">
      <c r="A513" s="377" t="s">
        <v>507</v>
      </c>
      <c r="B513" s="378">
        <v>1116</v>
      </c>
      <c r="C513" s="381">
        <v>346</v>
      </c>
      <c r="D513" s="380">
        <f t="shared" si="9"/>
        <v>-68.9964157706093</v>
      </c>
    </row>
    <row r="514" s="344" customFormat="1" ht="20.1" customHeight="1" spans="1:4">
      <c r="A514" s="377" t="s">
        <v>508</v>
      </c>
      <c r="B514" s="378">
        <v>0</v>
      </c>
      <c r="C514" s="381">
        <v>0</v>
      </c>
      <c r="D514" s="380" t="str">
        <f t="shared" si="9"/>
        <v/>
      </c>
    </row>
    <row r="515" s="344" customFormat="1" ht="20.1" customHeight="1" spans="1:4">
      <c r="A515" s="377" t="s">
        <v>509</v>
      </c>
      <c r="B515" s="378">
        <v>0</v>
      </c>
      <c r="C515" s="379">
        <v>9</v>
      </c>
      <c r="D515" s="380" t="str">
        <f t="shared" si="9"/>
        <v/>
      </c>
    </row>
    <row r="516" s="344" customFormat="1" ht="20.1" customHeight="1" spans="1:4">
      <c r="A516" s="377" t="s">
        <v>510</v>
      </c>
      <c r="B516" s="378">
        <v>2</v>
      </c>
      <c r="C516" s="381">
        <v>1</v>
      </c>
      <c r="D516" s="380">
        <f t="shared" si="9"/>
        <v>-50</v>
      </c>
    </row>
    <row r="517" s="344" customFormat="1" ht="20.1" customHeight="1" spans="1:4">
      <c r="A517" s="377" t="s">
        <v>511</v>
      </c>
      <c r="B517" s="378">
        <v>0</v>
      </c>
      <c r="C517" s="381">
        <v>0</v>
      </c>
      <c r="D517" s="380" t="str">
        <f t="shared" si="9"/>
        <v/>
      </c>
    </row>
    <row r="518" s="344" customFormat="1" ht="20.1" customHeight="1" spans="1:4">
      <c r="A518" s="377" t="s">
        <v>512</v>
      </c>
      <c r="B518" s="378">
        <v>11</v>
      </c>
      <c r="C518" s="381">
        <v>1</v>
      </c>
      <c r="D518" s="380">
        <f t="shared" si="9"/>
        <v>-90.9090909090909</v>
      </c>
    </row>
    <row r="519" s="344" customFormat="1" ht="20.1" customHeight="1" spans="1:4">
      <c r="A519" s="377" t="s">
        <v>513</v>
      </c>
      <c r="B519" s="378">
        <v>361</v>
      </c>
      <c r="C519" s="381">
        <v>89</v>
      </c>
      <c r="D519" s="380">
        <f t="shared" si="9"/>
        <v>-75.3462603878116</v>
      </c>
    </row>
    <row r="520" s="344" customFormat="1" ht="20.1" customHeight="1" spans="1:4">
      <c r="A520" s="377" t="s">
        <v>514</v>
      </c>
      <c r="B520" s="378">
        <v>621</v>
      </c>
      <c r="C520" s="379">
        <v>456</v>
      </c>
      <c r="D520" s="380">
        <f t="shared" si="9"/>
        <v>-26.5700483091787</v>
      </c>
    </row>
    <row r="521" s="344" customFormat="1" ht="20.1" customHeight="1" spans="1:4">
      <c r="A521" s="377" t="s">
        <v>169</v>
      </c>
      <c r="B521" s="378">
        <v>0</v>
      </c>
      <c r="C521" s="379">
        <v>0</v>
      </c>
      <c r="D521" s="380" t="str">
        <f t="shared" si="9"/>
        <v/>
      </c>
    </row>
    <row r="522" s="344" customFormat="1" ht="20.1" customHeight="1" spans="1:4">
      <c r="A522" s="377" t="s">
        <v>170</v>
      </c>
      <c r="B522" s="378">
        <v>0</v>
      </c>
      <c r="C522" s="381">
        <v>0</v>
      </c>
      <c r="D522" s="380" t="str">
        <f t="shared" si="9"/>
        <v/>
      </c>
    </row>
    <row r="523" s="344" customFormat="1" ht="20.1" customHeight="1" spans="1:4">
      <c r="A523" s="377" t="s">
        <v>171</v>
      </c>
      <c r="B523" s="378">
        <v>0</v>
      </c>
      <c r="C523" s="381">
        <v>0</v>
      </c>
      <c r="D523" s="380" t="str">
        <f t="shared" si="9"/>
        <v/>
      </c>
    </row>
    <row r="524" s="344" customFormat="1" ht="20.1" customHeight="1" spans="1:4">
      <c r="A524" s="377" t="s">
        <v>515</v>
      </c>
      <c r="B524" s="378">
        <v>475</v>
      </c>
      <c r="C524" s="381">
        <v>333</v>
      </c>
      <c r="D524" s="380">
        <f t="shared" si="9"/>
        <v>-29.8947368421053</v>
      </c>
    </row>
    <row r="525" s="344" customFormat="1" ht="20.1" customHeight="1" spans="1:4">
      <c r="A525" s="377" t="s">
        <v>516</v>
      </c>
      <c r="B525" s="378">
        <v>146</v>
      </c>
      <c r="C525" s="381">
        <v>123</v>
      </c>
      <c r="D525" s="380">
        <f t="shared" si="9"/>
        <v>-15.7534246575342</v>
      </c>
    </row>
    <row r="526" s="344" customFormat="1" ht="20.1" customHeight="1" spans="1:4">
      <c r="A526" s="377" t="s">
        <v>517</v>
      </c>
      <c r="B526" s="378">
        <v>0</v>
      </c>
      <c r="C526" s="381">
        <v>0</v>
      </c>
      <c r="D526" s="380" t="str">
        <f t="shared" si="9"/>
        <v/>
      </c>
    </row>
    <row r="527" s="344" customFormat="1" ht="20.1" customHeight="1" spans="1:4">
      <c r="A527" s="377" t="s">
        <v>518</v>
      </c>
      <c r="B527" s="378">
        <v>0</v>
      </c>
      <c r="C527" s="381">
        <v>0</v>
      </c>
      <c r="D527" s="380" t="str">
        <f t="shared" si="9"/>
        <v/>
      </c>
    </row>
    <row r="528" s="344" customFormat="1" ht="20.1" customHeight="1" spans="1:4">
      <c r="A528" s="377" t="s">
        <v>519</v>
      </c>
      <c r="B528" s="378">
        <v>91</v>
      </c>
      <c r="C528" s="381">
        <v>47</v>
      </c>
      <c r="D528" s="380">
        <f t="shared" si="9"/>
        <v>-48.3516483516483</v>
      </c>
    </row>
    <row r="529" s="344" customFormat="1" ht="20.1" customHeight="1" spans="1:4">
      <c r="A529" s="377" t="s">
        <v>169</v>
      </c>
      <c r="B529" s="378">
        <v>0</v>
      </c>
      <c r="C529" s="381">
        <v>0</v>
      </c>
      <c r="D529" s="380" t="str">
        <f t="shared" si="9"/>
        <v/>
      </c>
    </row>
    <row r="530" s="344" customFormat="1" ht="20.1" customHeight="1" spans="1:4">
      <c r="A530" s="377" t="s">
        <v>170</v>
      </c>
      <c r="B530" s="378">
        <v>0</v>
      </c>
      <c r="C530" s="381">
        <v>0</v>
      </c>
      <c r="D530" s="380" t="str">
        <f t="shared" si="9"/>
        <v/>
      </c>
    </row>
    <row r="531" s="344" customFormat="1" ht="20.1" customHeight="1" spans="1:4">
      <c r="A531" s="377" t="s">
        <v>171</v>
      </c>
      <c r="B531" s="378">
        <v>0</v>
      </c>
      <c r="C531" s="381">
        <v>0</v>
      </c>
      <c r="D531" s="380" t="str">
        <f t="shared" si="9"/>
        <v/>
      </c>
    </row>
    <row r="532" s="344" customFormat="1" ht="20.1" customHeight="1" spans="1:4">
      <c r="A532" s="377" t="s">
        <v>520</v>
      </c>
      <c r="B532" s="378">
        <v>0</v>
      </c>
      <c r="C532" s="381">
        <v>0</v>
      </c>
      <c r="D532" s="380" t="str">
        <f t="shared" si="9"/>
        <v/>
      </c>
    </row>
    <row r="533" s="344" customFormat="1" ht="20.1" customHeight="1" spans="1:4">
      <c r="A533" s="377" t="s">
        <v>521</v>
      </c>
      <c r="B533" s="378">
        <v>0</v>
      </c>
      <c r="C533" s="381">
        <v>11</v>
      </c>
      <c r="D533" s="380" t="str">
        <f t="shared" si="9"/>
        <v/>
      </c>
    </row>
    <row r="534" s="344" customFormat="1" ht="20.1" customHeight="1" spans="1:4">
      <c r="A534" s="377" t="s">
        <v>522</v>
      </c>
      <c r="B534" s="378">
        <v>0</v>
      </c>
      <c r="C534" s="381">
        <v>0</v>
      </c>
      <c r="D534" s="380" t="str">
        <f t="shared" si="9"/>
        <v/>
      </c>
    </row>
    <row r="535" s="344" customFormat="1" ht="20.1" customHeight="1" spans="1:4">
      <c r="A535" s="377" t="s">
        <v>523</v>
      </c>
      <c r="B535" s="378">
        <v>36</v>
      </c>
      <c r="C535" s="381">
        <v>0</v>
      </c>
      <c r="D535" s="380">
        <f t="shared" si="9"/>
        <v>-100</v>
      </c>
    </row>
    <row r="536" s="344" customFormat="1" ht="20.1" customHeight="1" spans="1:4">
      <c r="A536" s="377" t="s">
        <v>524</v>
      </c>
      <c r="B536" s="378">
        <v>55</v>
      </c>
      <c r="C536" s="381">
        <v>36</v>
      </c>
      <c r="D536" s="380">
        <f t="shared" si="9"/>
        <v>-34.5454545454545</v>
      </c>
    </row>
    <row r="537" s="344" customFormat="1" ht="20.1" customHeight="1" spans="1:4">
      <c r="A537" s="377" t="s">
        <v>525</v>
      </c>
      <c r="B537" s="378">
        <v>0</v>
      </c>
      <c r="C537" s="379">
        <v>0</v>
      </c>
      <c r="D537" s="380" t="str">
        <f t="shared" si="9"/>
        <v/>
      </c>
    </row>
    <row r="538" s="344" customFormat="1" ht="20.1" customHeight="1" spans="1:4">
      <c r="A538" s="377" t="s">
        <v>526</v>
      </c>
      <c r="B538" s="378">
        <v>0</v>
      </c>
      <c r="C538" s="381">
        <v>0</v>
      </c>
      <c r="D538" s="380" t="str">
        <f t="shared" si="9"/>
        <v/>
      </c>
    </row>
    <row r="539" s="344" customFormat="1" ht="20.1" customHeight="1" spans="1:4">
      <c r="A539" s="377" t="s">
        <v>527</v>
      </c>
      <c r="B539" s="378">
        <v>0</v>
      </c>
      <c r="C539" s="381">
        <v>0</v>
      </c>
      <c r="D539" s="380" t="str">
        <f t="shared" si="9"/>
        <v/>
      </c>
    </row>
    <row r="540" s="344" customFormat="1" ht="20.1" customHeight="1" spans="1:4">
      <c r="A540" s="377" t="s">
        <v>169</v>
      </c>
      <c r="B540" s="378">
        <v>0</v>
      </c>
      <c r="C540" s="381">
        <v>0</v>
      </c>
      <c r="D540" s="380" t="str">
        <f t="shared" si="9"/>
        <v/>
      </c>
    </row>
    <row r="541" s="344" customFormat="1" ht="20.1" customHeight="1" spans="1:4">
      <c r="A541" s="377" t="s">
        <v>170</v>
      </c>
      <c r="B541" s="378">
        <v>0</v>
      </c>
      <c r="C541" s="381">
        <v>0</v>
      </c>
      <c r="D541" s="380" t="str">
        <f t="shared" si="9"/>
        <v/>
      </c>
    </row>
    <row r="542" s="344" customFormat="1" ht="20.1" customHeight="1" spans="1:4">
      <c r="A542" s="377" t="s">
        <v>171</v>
      </c>
      <c r="B542" s="378">
        <v>0</v>
      </c>
      <c r="C542" s="381">
        <v>0</v>
      </c>
      <c r="D542" s="380" t="str">
        <f t="shared" ref="D542:D605" si="10">IFERROR((C542/B542-1)*100,"")</f>
        <v/>
      </c>
    </row>
    <row r="543" s="344" customFormat="1" ht="20.1" customHeight="1" spans="1:4">
      <c r="A543" s="377" t="s">
        <v>528</v>
      </c>
      <c r="B543" s="378">
        <v>0</v>
      </c>
      <c r="C543" s="381">
        <v>0</v>
      </c>
      <c r="D543" s="380" t="str">
        <f t="shared" si="10"/>
        <v/>
      </c>
    </row>
    <row r="544" s="344" customFormat="1" ht="20.1" customHeight="1" spans="1:4">
      <c r="A544" s="377" t="s">
        <v>529</v>
      </c>
      <c r="B544" s="378">
        <v>0</v>
      </c>
      <c r="C544" s="381">
        <v>0</v>
      </c>
      <c r="D544" s="380" t="str">
        <f t="shared" si="10"/>
        <v/>
      </c>
    </row>
    <row r="545" s="344" customFormat="1" ht="20.1" customHeight="1" spans="1:4">
      <c r="A545" s="377" t="s">
        <v>530</v>
      </c>
      <c r="B545" s="378">
        <v>0</v>
      </c>
      <c r="C545" s="379">
        <v>0</v>
      </c>
      <c r="D545" s="380" t="str">
        <f t="shared" si="10"/>
        <v/>
      </c>
    </row>
    <row r="546" s="344" customFormat="1" ht="20.1" customHeight="1" spans="1:4">
      <c r="A546" s="377" t="s">
        <v>531</v>
      </c>
      <c r="B546" s="378">
        <v>0</v>
      </c>
      <c r="C546" s="381">
        <v>0</v>
      </c>
      <c r="D546" s="380" t="str">
        <f t="shared" si="10"/>
        <v/>
      </c>
    </row>
    <row r="547" s="344" customFormat="1" ht="20.1" customHeight="1" spans="1:4">
      <c r="A547" s="377" t="s">
        <v>532</v>
      </c>
      <c r="B547" s="378">
        <v>0</v>
      </c>
      <c r="C547" s="381">
        <v>0</v>
      </c>
      <c r="D547" s="380" t="str">
        <f t="shared" si="10"/>
        <v/>
      </c>
    </row>
    <row r="548" s="344" customFormat="1" ht="20.1" customHeight="1" spans="1:4">
      <c r="A548" s="377" t="s">
        <v>533</v>
      </c>
      <c r="B548" s="378">
        <v>623</v>
      </c>
      <c r="C548" s="381">
        <v>180</v>
      </c>
      <c r="D548" s="380">
        <f t="shared" si="10"/>
        <v>-71.107544141252</v>
      </c>
    </row>
    <row r="549" s="344" customFormat="1" ht="20.1" customHeight="1" spans="1:4">
      <c r="A549" s="377" t="s">
        <v>169</v>
      </c>
      <c r="B549" s="378">
        <v>0</v>
      </c>
      <c r="C549" s="381">
        <v>0</v>
      </c>
      <c r="D549" s="380" t="str">
        <f t="shared" si="10"/>
        <v/>
      </c>
    </row>
    <row r="550" s="344" customFormat="1" ht="20.1" customHeight="1" spans="1:4">
      <c r="A550" s="377" t="s">
        <v>170</v>
      </c>
      <c r="B550" s="378">
        <v>0</v>
      </c>
      <c r="C550" s="381">
        <v>0</v>
      </c>
      <c r="D550" s="380" t="str">
        <f t="shared" si="10"/>
        <v/>
      </c>
    </row>
    <row r="551" s="344" customFormat="1" ht="20.1" customHeight="1" spans="1:4">
      <c r="A551" s="377" t="s">
        <v>171</v>
      </c>
      <c r="B551" s="378">
        <v>0</v>
      </c>
      <c r="C551" s="381">
        <v>0</v>
      </c>
      <c r="D551" s="380" t="str">
        <f t="shared" si="10"/>
        <v/>
      </c>
    </row>
    <row r="552" s="344" customFormat="1" ht="20.1" customHeight="1" spans="1:4">
      <c r="A552" s="377" t="s">
        <v>534</v>
      </c>
      <c r="B552" s="378">
        <v>0</v>
      </c>
      <c r="C552" s="381">
        <v>9</v>
      </c>
      <c r="D552" s="380" t="str">
        <f t="shared" si="10"/>
        <v/>
      </c>
    </row>
    <row r="553" s="344" customFormat="1" ht="20.1" customHeight="1" spans="1:4">
      <c r="A553" s="377" t="s">
        <v>535</v>
      </c>
      <c r="B553" s="378">
        <v>0</v>
      </c>
      <c r="C553" s="381">
        <v>0</v>
      </c>
      <c r="D553" s="380" t="str">
        <f t="shared" si="10"/>
        <v/>
      </c>
    </row>
    <row r="554" s="344" customFormat="1" ht="20.1" customHeight="1" spans="1:4">
      <c r="A554" s="377" t="s">
        <v>536</v>
      </c>
      <c r="B554" s="378">
        <v>146</v>
      </c>
      <c r="C554" s="381">
        <v>164</v>
      </c>
      <c r="D554" s="380">
        <f t="shared" si="10"/>
        <v>12.3287671232877</v>
      </c>
    </row>
    <row r="555" s="344" customFormat="1" ht="20.1" customHeight="1" spans="1:4">
      <c r="A555" s="377" t="s">
        <v>537</v>
      </c>
      <c r="B555" s="378">
        <v>477</v>
      </c>
      <c r="C555" s="381">
        <v>7</v>
      </c>
      <c r="D555" s="380">
        <f t="shared" si="10"/>
        <v>-98.5324947589098</v>
      </c>
    </row>
    <row r="556" s="344" customFormat="1" ht="20.1" customHeight="1" spans="1:4">
      <c r="A556" s="377" t="s">
        <v>538</v>
      </c>
      <c r="B556" s="378">
        <v>916</v>
      </c>
      <c r="C556" s="379">
        <v>836</v>
      </c>
      <c r="D556" s="380">
        <f t="shared" si="10"/>
        <v>-8.73362445414847</v>
      </c>
    </row>
    <row r="557" s="344" customFormat="1" ht="20.1" customHeight="1" spans="1:4">
      <c r="A557" s="377" t="s">
        <v>539</v>
      </c>
      <c r="B557" s="378">
        <v>0</v>
      </c>
      <c r="C557" s="381">
        <v>0</v>
      </c>
      <c r="D557" s="380" t="str">
        <f t="shared" si="10"/>
        <v/>
      </c>
    </row>
    <row r="558" s="344" customFormat="1" ht="20.1" customHeight="1" spans="1:4">
      <c r="A558" s="377" t="s">
        <v>540</v>
      </c>
      <c r="B558" s="378">
        <v>0</v>
      </c>
      <c r="C558" s="381">
        <v>0</v>
      </c>
      <c r="D558" s="380" t="str">
        <f t="shared" si="10"/>
        <v/>
      </c>
    </row>
    <row r="559" s="344" customFormat="1" ht="20.1" customHeight="1" spans="1:4">
      <c r="A559" s="377" t="s">
        <v>541</v>
      </c>
      <c r="B559" s="378">
        <v>916</v>
      </c>
      <c r="C559" s="381">
        <v>836</v>
      </c>
      <c r="D559" s="380">
        <f t="shared" si="10"/>
        <v>-8.73362445414847</v>
      </c>
    </row>
    <row r="560" s="344" customFormat="1" ht="20.1" customHeight="1" spans="1:4">
      <c r="A560" s="377" t="s">
        <v>542</v>
      </c>
      <c r="B560" s="378">
        <v>59081</v>
      </c>
      <c r="C560" s="381">
        <v>65435</v>
      </c>
      <c r="D560" s="380">
        <f t="shared" si="10"/>
        <v>10.7547265618388</v>
      </c>
    </row>
    <row r="561" s="344" customFormat="1" ht="20.1" customHeight="1" spans="1:4">
      <c r="A561" s="377" t="s">
        <v>543</v>
      </c>
      <c r="B561" s="378">
        <v>1894</v>
      </c>
      <c r="C561" s="381">
        <v>2139</v>
      </c>
      <c r="D561" s="380">
        <f t="shared" si="10"/>
        <v>12.935586061246</v>
      </c>
    </row>
    <row r="562" s="344" customFormat="1" ht="20.1" customHeight="1" spans="1:4">
      <c r="A562" s="377" t="s">
        <v>169</v>
      </c>
      <c r="B562" s="378">
        <v>1542</v>
      </c>
      <c r="C562" s="381">
        <v>1500</v>
      </c>
      <c r="D562" s="380">
        <f t="shared" si="10"/>
        <v>-2.72373540856031</v>
      </c>
    </row>
    <row r="563" s="344" customFormat="1" ht="20.1" customHeight="1" spans="1:4">
      <c r="A563" s="377" t="s">
        <v>170</v>
      </c>
      <c r="B563" s="378">
        <v>68</v>
      </c>
      <c r="C563" s="381">
        <v>224</v>
      </c>
      <c r="D563" s="380">
        <f t="shared" si="10"/>
        <v>229.411764705882</v>
      </c>
    </row>
    <row r="564" s="344" customFormat="1" ht="20.1" customHeight="1" spans="1:4">
      <c r="A564" s="377" t="s">
        <v>171</v>
      </c>
      <c r="B564" s="378">
        <v>0</v>
      </c>
      <c r="C564" s="381">
        <v>0</v>
      </c>
      <c r="D564" s="380" t="str">
        <f t="shared" si="10"/>
        <v/>
      </c>
    </row>
    <row r="565" s="344" customFormat="1" ht="20.1" customHeight="1" spans="1:4">
      <c r="A565" s="377" t="s">
        <v>544</v>
      </c>
      <c r="B565" s="378">
        <v>0</v>
      </c>
      <c r="C565" s="379">
        <v>0</v>
      </c>
      <c r="D565" s="380" t="str">
        <f t="shared" si="10"/>
        <v/>
      </c>
    </row>
    <row r="566" s="344" customFormat="1" ht="20.1" customHeight="1" spans="1:4">
      <c r="A566" s="377" t="s">
        <v>545</v>
      </c>
      <c r="B566" s="378">
        <v>15</v>
      </c>
      <c r="C566" s="381">
        <v>14</v>
      </c>
      <c r="D566" s="380">
        <f t="shared" si="10"/>
        <v>-6.66666666666667</v>
      </c>
    </row>
    <row r="567" s="344" customFormat="1" ht="20.1" customHeight="1" spans="1:4">
      <c r="A567" s="377" t="s">
        <v>546</v>
      </c>
      <c r="B567" s="378">
        <v>0</v>
      </c>
      <c r="C567" s="381">
        <v>0</v>
      </c>
      <c r="D567" s="380" t="str">
        <f t="shared" si="10"/>
        <v/>
      </c>
    </row>
    <row r="568" s="344" customFormat="1" ht="20.1" customHeight="1" spans="1:4">
      <c r="A568" s="377" t="s">
        <v>547</v>
      </c>
      <c r="B568" s="378">
        <v>0</v>
      </c>
      <c r="C568" s="381">
        <v>3</v>
      </c>
      <c r="D568" s="380" t="str">
        <f t="shared" si="10"/>
        <v/>
      </c>
    </row>
    <row r="569" s="344" customFormat="1" ht="20.1" customHeight="1" spans="1:4">
      <c r="A569" s="377" t="s">
        <v>210</v>
      </c>
      <c r="B569" s="378">
        <v>0</v>
      </c>
      <c r="C569" s="381">
        <v>5</v>
      </c>
      <c r="D569" s="380" t="str">
        <f t="shared" si="10"/>
        <v/>
      </c>
    </row>
    <row r="570" s="344" customFormat="1" ht="20.1" customHeight="1" spans="1:4">
      <c r="A570" s="377" t="s">
        <v>548</v>
      </c>
      <c r="B570" s="378">
        <v>189</v>
      </c>
      <c r="C570" s="381">
        <v>309</v>
      </c>
      <c r="D570" s="380">
        <f t="shared" si="10"/>
        <v>63.4920634920635</v>
      </c>
    </row>
    <row r="571" s="344" customFormat="1" ht="20.1" customHeight="1" spans="1:4">
      <c r="A571" s="377" t="s">
        <v>549</v>
      </c>
      <c r="B571" s="378">
        <v>0</v>
      </c>
      <c r="C571" s="381">
        <v>0</v>
      </c>
      <c r="D571" s="380" t="str">
        <f t="shared" si="10"/>
        <v/>
      </c>
    </row>
    <row r="572" s="344" customFormat="1" ht="20.1" customHeight="1" spans="1:4">
      <c r="A572" s="377" t="s">
        <v>550</v>
      </c>
      <c r="B572" s="378">
        <v>0</v>
      </c>
      <c r="C572" s="381">
        <v>0</v>
      </c>
      <c r="D572" s="380" t="str">
        <f t="shared" si="10"/>
        <v/>
      </c>
    </row>
    <row r="573" s="344" customFormat="1" ht="20.1" customHeight="1" spans="1:4">
      <c r="A573" s="377" t="s">
        <v>551</v>
      </c>
      <c r="B573" s="378">
        <v>9</v>
      </c>
      <c r="C573" s="379">
        <v>10</v>
      </c>
      <c r="D573" s="380">
        <f t="shared" si="10"/>
        <v>11.1111111111111</v>
      </c>
    </row>
    <row r="574" s="344" customFormat="1" ht="20.1" customHeight="1" spans="1:4">
      <c r="A574" s="377" t="s">
        <v>552</v>
      </c>
      <c r="B574" s="378">
        <v>0</v>
      </c>
      <c r="C574" s="381">
        <v>0</v>
      </c>
      <c r="D574" s="380" t="str">
        <f t="shared" si="10"/>
        <v/>
      </c>
    </row>
    <row r="575" s="344" customFormat="1" ht="20.1" customHeight="1" spans="1:4">
      <c r="A575" s="377" t="s">
        <v>553</v>
      </c>
      <c r="B575" s="378">
        <v>0</v>
      </c>
      <c r="C575" s="381">
        <v>0</v>
      </c>
      <c r="D575" s="380" t="str">
        <f t="shared" si="10"/>
        <v/>
      </c>
    </row>
    <row r="576" s="344" customFormat="1" ht="20.1" customHeight="1" spans="1:4">
      <c r="A576" s="377" t="s">
        <v>554</v>
      </c>
      <c r="B576" s="378">
        <v>0</v>
      </c>
      <c r="C576" s="381">
        <v>0</v>
      </c>
      <c r="D576" s="380" t="str">
        <f t="shared" si="10"/>
        <v/>
      </c>
    </row>
    <row r="577" s="344" customFormat="1" ht="20.1" customHeight="1" spans="1:4">
      <c r="A577" s="377" t="s">
        <v>555</v>
      </c>
      <c r="B577" s="378">
        <v>0</v>
      </c>
      <c r="C577" s="379">
        <v>0</v>
      </c>
      <c r="D577" s="380" t="str">
        <f t="shared" si="10"/>
        <v/>
      </c>
    </row>
    <row r="578" s="344" customFormat="1" ht="20.1" customHeight="1" spans="1:4">
      <c r="A578" s="377" t="s">
        <v>178</v>
      </c>
      <c r="B578" s="378">
        <v>55</v>
      </c>
      <c r="C578" s="379">
        <v>58</v>
      </c>
      <c r="D578" s="380">
        <f t="shared" si="10"/>
        <v>5.45454545454545</v>
      </c>
    </row>
    <row r="579" s="344" customFormat="1" ht="20.1" customHeight="1" spans="1:4">
      <c r="A579" s="377" t="s">
        <v>556</v>
      </c>
      <c r="B579" s="378">
        <v>16</v>
      </c>
      <c r="C579" s="381">
        <v>16</v>
      </c>
      <c r="D579" s="380">
        <f t="shared" si="10"/>
        <v>0</v>
      </c>
    </row>
    <row r="580" s="344" customFormat="1" ht="20.1" customHeight="1" spans="1:4">
      <c r="A580" s="377" t="s">
        <v>557</v>
      </c>
      <c r="B580" s="378">
        <v>1121</v>
      </c>
      <c r="C580" s="381">
        <v>911</v>
      </c>
      <c r="D580" s="380">
        <f t="shared" si="10"/>
        <v>-18.7332738626227</v>
      </c>
    </row>
    <row r="581" s="344" customFormat="1" ht="20.1" customHeight="1" spans="1:4">
      <c r="A581" s="377" t="s">
        <v>169</v>
      </c>
      <c r="B581" s="378">
        <v>353</v>
      </c>
      <c r="C581" s="381">
        <v>423</v>
      </c>
      <c r="D581" s="380">
        <f t="shared" si="10"/>
        <v>19.8300283286119</v>
      </c>
    </row>
    <row r="582" s="344" customFormat="1" ht="20.1" customHeight="1" spans="1:4">
      <c r="A582" s="377" t="s">
        <v>170</v>
      </c>
      <c r="B582" s="378">
        <v>42</v>
      </c>
      <c r="C582" s="381">
        <v>26</v>
      </c>
      <c r="D582" s="380">
        <f t="shared" si="10"/>
        <v>-38.0952380952381</v>
      </c>
    </row>
    <row r="583" s="344" customFormat="1" ht="20.1" customHeight="1" spans="1:4">
      <c r="A583" s="377" t="s">
        <v>171</v>
      </c>
      <c r="B583" s="378">
        <v>0</v>
      </c>
      <c r="C583" s="381">
        <v>0</v>
      </c>
      <c r="D583" s="380" t="str">
        <f t="shared" si="10"/>
        <v/>
      </c>
    </row>
    <row r="584" s="344" customFormat="1" ht="20.1" customHeight="1" spans="1:4">
      <c r="A584" s="377" t="s">
        <v>558</v>
      </c>
      <c r="B584" s="378">
        <v>18</v>
      </c>
      <c r="C584" s="381">
        <v>20</v>
      </c>
      <c r="D584" s="380">
        <f t="shared" si="10"/>
        <v>11.1111111111111</v>
      </c>
    </row>
    <row r="585" s="344" customFormat="1" ht="20.1" customHeight="1" spans="1:4">
      <c r="A585" s="377" t="s">
        <v>559</v>
      </c>
      <c r="B585" s="378">
        <v>0</v>
      </c>
      <c r="C585" s="381">
        <v>12</v>
      </c>
      <c r="D585" s="380" t="str">
        <f t="shared" si="10"/>
        <v/>
      </c>
    </row>
    <row r="586" s="344" customFormat="1" ht="20.1" customHeight="1" spans="1:4">
      <c r="A586" s="377" t="s">
        <v>560</v>
      </c>
      <c r="B586" s="378">
        <v>322</v>
      </c>
      <c r="C586" s="381">
        <v>42</v>
      </c>
      <c r="D586" s="380">
        <f t="shared" si="10"/>
        <v>-86.9565217391304</v>
      </c>
    </row>
    <row r="587" s="344" customFormat="1" ht="20.1" customHeight="1" spans="1:4">
      <c r="A587" s="377" t="s">
        <v>561</v>
      </c>
      <c r="B587" s="378">
        <v>386</v>
      </c>
      <c r="C587" s="381">
        <v>388</v>
      </c>
      <c r="D587" s="380">
        <f t="shared" si="10"/>
        <v>0.518134715025909</v>
      </c>
    </row>
    <row r="588" s="344" customFormat="1" ht="20.1" customHeight="1" spans="1:4">
      <c r="A588" s="377" t="s">
        <v>562</v>
      </c>
      <c r="B588" s="378">
        <v>0</v>
      </c>
      <c r="C588" s="381">
        <v>0</v>
      </c>
      <c r="D588" s="380" t="str">
        <f t="shared" si="10"/>
        <v/>
      </c>
    </row>
    <row r="589" s="344" customFormat="1" ht="20.1" customHeight="1" spans="1:4">
      <c r="A589" s="377" t="s">
        <v>563</v>
      </c>
      <c r="B589" s="378">
        <v>0</v>
      </c>
      <c r="C589" s="381">
        <v>0</v>
      </c>
      <c r="D589" s="380" t="str">
        <f t="shared" si="10"/>
        <v/>
      </c>
    </row>
    <row r="590" s="344" customFormat="1" ht="20.1" customHeight="1" spans="1:4">
      <c r="A590" s="377" t="s">
        <v>564</v>
      </c>
      <c r="B590" s="378">
        <v>27265</v>
      </c>
      <c r="C590" s="381">
        <v>31970</v>
      </c>
      <c r="D590" s="380">
        <f t="shared" si="10"/>
        <v>17.2565560242069</v>
      </c>
    </row>
    <row r="591" s="344" customFormat="1" ht="20.1" customHeight="1" spans="1:4">
      <c r="A591" s="377" t="s">
        <v>565</v>
      </c>
      <c r="B591" s="378">
        <v>6164</v>
      </c>
      <c r="C591" s="381">
        <v>3156</v>
      </c>
      <c r="D591" s="380">
        <f t="shared" si="10"/>
        <v>-48.7994808565866</v>
      </c>
    </row>
    <row r="592" s="344" customFormat="1" ht="20.1" customHeight="1" spans="1:4">
      <c r="A592" s="377" t="s">
        <v>566</v>
      </c>
      <c r="B592" s="378">
        <v>5191</v>
      </c>
      <c r="C592" s="381">
        <v>8552</v>
      </c>
      <c r="D592" s="380">
        <f t="shared" si="10"/>
        <v>64.7466769408592</v>
      </c>
    </row>
    <row r="593" s="344" customFormat="1" ht="20.1" customHeight="1" spans="1:4">
      <c r="A593" s="377" t="s">
        <v>567</v>
      </c>
      <c r="B593" s="378">
        <v>0</v>
      </c>
      <c r="C593" s="381">
        <v>0</v>
      </c>
      <c r="D593" s="380" t="str">
        <f t="shared" si="10"/>
        <v/>
      </c>
    </row>
    <row r="594" s="344" customFormat="1" ht="20.1" customHeight="1" spans="1:4">
      <c r="A594" s="377" t="s">
        <v>568</v>
      </c>
      <c r="B594" s="378">
        <v>11307</v>
      </c>
      <c r="C594" s="381">
        <v>15138</v>
      </c>
      <c r="D594" s="380">
        <f t="shared" si="10"/>
        <v>33.8816662244627</v>
      </c>
    </row>
    <row r="595" s="344" customFormat="1" ht="20.1" customHeight="1" spans="1:4">
      <c r="A595" s="377" t="s">
        <v>569</v>
      </c>
      <c r="B595" s="378">
        <v>2338</v>
      </c>
      <c r="C595" s="381">
        <v>2863</v>
      </c>
      <c r="D595" s="380">
        <f t="shared" si="10"/>
        <v>22.4550898203593</v>
      </c>
    </row>
    <row r="596" s="344" customFormat="1" ht="20.1" customHeight="1" spans="1:4">
      <c r="A596" s="377" t="s">
        <v>570</v>
      </c>
      <c r="B596" s="378">
        <v>2261</v>
      </c>
      <c r="C596" s="381">
        <v>2261</v>
      </c>
      <c r="D596" s="380">
        <f t="shared" si="10"/>
        <v>0</v>
      </c>
    </row>
    <row r="597" s="344" customFormat="1" ht="20.1" customHeight="1" spans="1:4">
      <c r="A597" s="377" t="s">
        <v>571</v>
      </c>
      <c r="B597" s="378">
        <v>0</v>
      </c>
      <c r="C597" s="379">
        <v>0</v>
      </c>
      <c r="D597" s="380" t="str">
        <f t="shared" si="10"/>
        <v/>
      </c>
    </row>
    <row r="598" s="344" customFormat="1" ht="20.1" customHeight="1" spans="1:4">
      <c r="A598" s="377" t="s">
        <v>572</v>
      </c>
      <c r="B598" s="378">
        <v>4</v>
      </c>
      <c r="C598" s="381">
        <v>0</v>
      </c>
      <c r="D598" s="380">
        <f t="shared" si="10"/>
        <v>-100</v>
      </c>
    </row>
    <row r="599" s="344" customFormat="1" ht="20.1" customHeight="1" spans="1:4">
      <c r="A599" s="377" t="s">
        <v>573</v>
      </c>
      <c r="B599" s="378">
        <v>0</v>
      </c>
      <c r="C599" s="381">
        <v>0</v>
      </c>
      <c r="D599" s="380" t="str">
        <f t="shared" si="10"/>
        <v/>
      </c>
    </row>
    <row r="600" s="344" customFormat="1" ht="20.1" customHeight="1" spans="1:4">
      <c r="A600" s="377" t="s">
        <v>574</v>
      </c>
      <c r="B600" s="378">
        <v>0</v>
      </c>
      <c r="C600" s="381">
        <v>0</v>
      </c>
      <c r="D600" s="380" t="str">
        <f t="shared" si="10"/>
        <v/>
      </c>
    </row>
    <row r="601" s="344" customFormat="1" ht="20.1" customHeight="1" spans="1:4">
      <c r="A601" s="377" t="s">
        <v>575</v>
      </c>
      <c r="B601" s="378">
        <v>0</v>
      </c>
      <c r="C601" s="381">
        <v>0</v>
      </c>
      <c r="D601" s="380" t="str">
        <f t="shared" si="10"/>
        <v/>
      </c>
    </row>
    <row r="602" s="344" customFormat="1" ht="20.1" customHeight="1" spans="1:4">
      <c r="A602" s="377" t="s">
        <v>576</v>
      </c>
      <c r="B602" s="378">
        <v>0</v>
      </c>
      <c r="C602" s="381">
        <v>0</v>
      </c>
      <c r="D602" s="380" t="str">
        <f t="shared" si="10"/>
        <v/>
      </c>
    </row>
    <row r="603" s="344" customFormat="1" ht="20.1" customHeight="1" spans="1:4">
      <c r="A603" s="377" t="s">
        <v>577</v>
      </c>
      <c r="B603" s="378">
        <v>1787</v>
      </c>
      <c r="C603" s="381">
        <v>1660</v>
      </c>
      <c r="D603" s="380">
        <f t="shared" si="10"/>
        <v>-7.10688304420817</v>
      </c>
    </row>
    <row r="604" s="344" customFormat="1" ht="20.1" customHeight="1" spans="1:4">
      <c r="A604" s="377" t="s">
        <v>578</v>
      </c>
      <c r="B604" s="378">
        <v>0</v>
      </c>
      <c r="C604" s="381">
        <v>0</v>
      </c>
      <c r="D604" s="380" t="str">
        <f t="shared" si="10"/>
        <v/>
      </c>
    </row>
    <row r="605" s="344" customFormat="1" ht="20.1" customHeight="1" spans="1:4">
      <c r="A605" s="377" t="s">
        <v>579</v>
      </c>
      <c r="B605" s="378">
        <v>99</v>
      </c>
      <c r="C605" s="379">
        <v>9</v>
      </c>
      <c r="D605" s="380">
        <f t="shared" si="10"/>
        <v>-90.9090909090909</v>
      </c>
    </row>
    <row r="606" s="344" customFormat="1" ht="20.1" customHeight="1" spans="1:4">
      <c r="A606" s="377" t="s">
        <v>580</v>
      </c>
      <c r="B606" s="378">
        <v>0</v>
      </c>
      <c r="C606" s="381">
        <v>0</v>
      </c>
      <c r="D606" s="380" t="str">
        <f t="shared" ref="D606:D669" si="11">IFERROR((C606/B606-1)*100,"")</f>
        <v/>
      </c>
    </row>
    <row r="607" s="344" customFormat="1" ht="20.1" customHeight="1" spans="1:4">
      <c r="A607" s="377" t="s">
        <v>581</v>
      </c>
      <c r="B607" s="378">
        <v>0</v>
      </c>
      <c r="C607" s="145">
        <v>104</v>
      </c>
      <c r="D607" s="380" t="str">
        <f t="shared" si="11"/>
        <v/>
      </c>
    </row>
    <row r="608" s="344" customFormat="1" ht="20.1" customHeight="1" spans="1:4">
      <c r="A608" s="377" t="s">
        <v>582</v>
      </c>
      <c r="B608" s="378">
        <v>0</v>
      </c>
      <c r="C608" s="379">
        <v>0</v>
      </c>
      <c r="D608" s="380" t="str">
        <f t="shared" si="11"/>
        <v/>
      </c>
    </row>
    <row r="609" s="344" customFormat="1" ht="20.1" customHeight="1" spans="1:4">
      <c r="A609" s="377" t="s">
        <v>583</v>
      </c>
      <c r="B609" s="378">
        <v>281</v>
      </c>
      <c r="C609" s="381">
        <v>624</v>
      </c>
      <c r="D609" s="380">
        <f t="shared" si="11"/>
        <v>122.064056939502</v>
      </c>
    </row>
    <row r="610" s="344" customFormat="1" ht="20.1" customHeight="1" spans="1:4">
      <c r="A610" s="377" t="s">
        <v>584</v>
      </c>
      <c r="B610" s="378">
        <v>0</v>
      </c>
      <c r="C610" s="381">
        <v>0</v>
      </c>
      <c r="D610" s="380" t="str">
        <f t="shared" si="11"/>
        <v/>
      </c>
    </row>
    <row r="611" s="344" customFormat="1" ht="20.1" customHeight="1" spans="1:4">
      <c r="A611" s="377" t="s">
        <v>585</v>
      </c>
      <c r="B611" s="378">
        <v>74</v>
      </c>
      <c r="C611" s="381">
        <v>0</v>
      </c>
      <c r="D611" s="380">
        <f t="shared" si="11"/>
        <v>-100</v>
      </c>
    </row>
    <row r="612" s="344" customFormat="1" ht="20.1" customHeight="1" spans="1:4">
      <c r="A612" s="377" t="s">
        <v>586</v>
      </c>
      <c r="B612" s="378">
        <v>1333</v>
      </c>
      <c r="C612" s="381">
        <v>923</v>
      </c>
      <c r="D612" s="380">
        <f t="shared" si="11"/>
        <v>-30.7576894223556</v>
      </c>
    </row>
    <row r="613" s="344" customFormat="1" ht="20.1" customHeight="1" spans="1:4">
      <c r="A613" s="377" t="s">
        <v>587</v>
      </c>
      <c r="B613" s="378">
        <v>5819</v>
      </c>
      <c r="C613" s="381">
        <v>6287</v>
      </c>
      <c r="D613" s="380">
        <f t="shared" si="11"/>
        <v>8.04261900670218</v>
      </c>
    </row>
    <row r="614" s="344" customFormat="1" ht="20.1" customHeight="1" spans="1:4">
      <c r="A614" s="377" t="s">
        <v>588</v>
      </c>
      <c r="B614" s="378">
        <v>1356</v>
      </c>
      <c r="C614" s="381">
        <v>1510</v>
      </c>
      <c r="D614" s="380">
        <f t="shared" si="11"/>
        <v>11.3569321533923</v>
      </c>
    </row>
    <row r="615" s="344" customFormat="1" ht="20.1" customHeight="1" spans="1:4">
      <c r="A615" s="377" t="s">
        <v>589</v>
      </c>
      <c r="B615" s="378">
        <v>516</v>
      </c>
      <c r="C615" s="381">
        <v>521</v>
      </c>
      <c r="D615" s="380">
        <f t="shared" si="11"/>
        <v>0.968992248062017</v>
      </c>
    </row>
    <row r="616" s="344" customFormat="1" ht="20.1" customHeight="1" spans="1:4">
      <c r="A616" s="377" t="s">
        <v>590</v>
      </c>
      <c r="B616" s="378">
        <v>1295</v>
      </c>
      <c r="C616" s="381">
        <v>1280</v>
      </c>
      <c r="D616" s="380">
        <f t="shared" si="11"/>
        <v>-1.15830115830116</v>
      </c>
    </row>
    <row r="617" s="344" customFormat="1" ht="20.1" customHeight="1" spans="1:4">
      <c r="A617" s="377" t="s">
        <v>591</v>
      </c>
      <c r="B617" s="378">
        <v>1258</v>
      </c>
      <c r="C617" s="379">
        <v>1801</v>
      </c>
      <c r="D617" s="380">
        <f t="shared" si="11"/>
        <v>43.1637519872814</v>
      </c>
    </row>
    <row r="618" s="344" customFormat="1" ht="20.1" customHeight="1" spans="1:4">
      <c r="A618" s="377" t="s">
        <v>592</v>
      </c>
      <c r="B618" s="378">
        <v>170</v>
      </c>
      <c r="C618" s="381">
        <v>170</v>
      </c>
      <c r="D618" s="380">
        <f t="shared" si="11"/>
        <v>0</v>
      </c>
    </row>
    <row r="619" s="344" customFormat="1" ht="20.1" customHeight="1" spans="1:4">
      <c r="A619" s="377" t="s">
        <v>593</v>
      </c>
      <c r="B619" s="378">
        <v>0</v>
      </c>
      <c r="C619" s="381">
        <v>0</v>
      </c>
      <c r="D619" s="380" t="str">
        <f t="shared" si="11"/>
        <v/>
      </c>
    </row>
    <row r="620" s="344" customFormat="1" ht="20.1" customHeight="1" spans="1:4">
      <c r="A620" s="377" t="s">
        <v>594</v>
      </c>
      <c r="B620" s="378">
        <v>77</v>
      </c>
      <c r="C620" s="381">
        <v>44</v>
      </c>
      <c r="D620" s="380">
        <f t="shared" si="11"/>
        <v>-42.8571428571429</v>
      </c>
    </row>
    <row r="621" s="344" customFormat="1" ht="20.1" customHeight="1" spans="1:4">
      <c r="A621" s="377" t="s">
        <v>595</v>
      </c>
      <c r="B621" s="378">
        <v>1147</v>
      </c>
      <c r="C621" s="379">
        <v>961</v>
      </c>
      <c r="D621" s="380">
        <f t="shared" si="11"/>
        <v>-16.2162162162162</v>
      </c>
    </row>
    <row r="622" s="344" customFormat="1" ht="20.1" customHeight="1" spans="1:4">
      <c r="A622" s="377" t="s">
        <v>596</v>
      </c>
      <c r="B622" s="378">
        <v>1019</v>
      </c>
      <c r="C622" s="381">
        <v>1895</v>
      </c>
      <c r="D622" s="380">
        <f t="shared" si="11"/>
        <v>85.9666339548577</v>
      </c>
    </row>
    <row r="623" s="344" customFormat="1" ht="20.1" customHeight="1" spans="1:4">
      <c r="A623" s="377" t="s">
        <v>597</v>
      </c>
      <c r="B623" s="378">
        <v>526</v>
      </c>
      <c r="C623" s="381">
        <v>484</v>
      </c>
      <c r="D623" s="380">
        <f t="shared" si="11"/>
        <v>-7.98479087452472</v>
      </c>
    </row>
    <row r="624" s="344" customFormat="1" ht="20.1" customHeight="1" spans="1:4">
      <c r="A624" s="377" t="s">
        <v>598</v>
      </c>
      <c r="B624" s="378">
        <v>321</v>
      </c>
      <c r="C624" s="381">
        <v>473</v>
      </c>
      <c r="D624" s="380">
        <f t="shared" si="11"/>
        <v>47.3520249221184</v>
      </c>
    </row>
    <row r="625" s="344" customFormat="1" ht="20.1" customHeight="1" spans="1:4">
      <c r="A625" s="377" t="s">
        <v>599</v>
      </c>
      <c r="B625" s="378">
        <v>19</v>
      </c>
      <c r="C625" s="381">
        <v>50</v>
      </c>
      <c r="D625" s="380">
        <f t="shared" si="11"/>
        <v>163.157894736842</v>
      </c>
    </row>
    <row r="626" s="344" customFormat="1" ht="20.1" customHeight="1" spans="1:4">
      <c r="A626" s="377" t="s">
        <v>600</v>
      </c>
      <c r="B626" s="378">
        <v>22</v>
      </c>
      <c r="C626" s="381">
        <v>138</v>
      </c>
      <c r="D626" s="380">
        <f t="shared" si="11"/>
        <v>527.272727272727</v>
      </c>
    </row>
    <row r="627" s="344" customFormat="1" ht="20.1" customHeight="1" spans="1:4">
      <c r="A627" s="377" t="s">
        <v>601</v>
      </c>
      <c r="B627" s="378">
        <v>125</v>
      </c>
      <c r="C627" s="381">
        <v>670</v>
      </c>
      <c r="D627" s="380">
        <f t="shared" si="11"/>
        <v>436</v>
      </c>
    </row>
    <row r="628" s="344" customFormat="1" ht="20.1" customHeight="1" spans="1:4">
      <c r="A628" s="377" t="s">
        <v>602</v>
      </c>
      <c r="B628" s="378">
        <v>6</v>
      </c>
      <c r="C628" s="381">
        <v>80</v>
      </c>
      <c r="D628" s="380">
        <f t="shared" si="11"/>
        <v>1233.33333333333</v>
      </c>
    </row>
    <row r="629" s="344" customFormat="1" ht="20.1" customHeight="1" spans="1:4">
      <c r="A629" s="377" t="s">
        <v>603</v>
      </c>
      <c r="B629" s="378">
        <v>6700</v>
      </c>
      <c r="C629" s="381">
        <v>8303</v>
      </c>
      <c r="D629" s="380">
        <f t="shared" si="11"/>
        <v>23.9253731343284</v>
      </c>
    </row>
    <row r="630" s="344" customFormat="1" ht="20.1" customHeight="1" spans="1:4">
      <c r="A630" s="377" t="s">
        <v>604</v>
      </c>
      <c r="B630" s="378">
        <v>73</v>
      </c>
      <c r="C630" s="381">
        <v>109</v>
      </c>
      <c r="D630" s="380">
        <f t="shared" si="11"/>
        <v>49.3150684931507</v>
      </c>
    </row>
    <row r="631" s="344" customFormat="1" ht="20.1" customHeight="1" spans="1:4">
      <c r="A631" s="377" t="s">
        <v>605</v>
      </c>
      <c r="B631" s="378">
        <v>3978</v>
      </c>
      <c r="C631" s="379">
        <v>4060</v>
      </c>
      <c r="D631" s="380">
        <f t="shared" si="11"/>
        <v>2.061337355455</v>
      </c>
    </row>
    <row r="632" s="344" customFormat="1" ht="20.1" customHeight="1" spans="1:4">
      <c r="A632" s="377" t="s">
        <v>606</v>
      </c>
      <c r="B632" s="378">
        <v>0</v>
      </c>
      <c r="C632" s="381">
        <v>0</v>
      </c>
      <c r="D632" s="380" t="str">
        <f t="shared" si="11"/>
        <v/>
      </c>
    </row>
    <row r="633" s="344" customFormat="1" ht="20.1" customHeight="1" spans="1:4">
      <c r="A633" s="377" t="s">
        <v>607</v>
      </c>
      <c r="B633" s="378">
        <v>579</v>
      </c>
      <c r="C633" s="381">
        <v>1245</v>
      </c>
      <c r="D633" s="380">
        <f t="shared" si="11"/>
        <v>115.025906735751</v>
      </c>
    </row>
    <row r="634" s="344" customFormat="1" ht="20.1" customHeight="1" spans="1:4">
      <c r="A634" s="377" t="s">
        <v>608</v>
      </c>
      <c r="B634" s="378">
        <v>0</v>
      </c>
      <c r="C634" s="381">
        <v>0</v>
      </c>
      <c r="D634" s="380" t="str">
        <f t="shared" si="11"/>
        <v/>
      </c>
    </row>
    <row r="635" s="344" customFormat="1" ht="20.1" customHeight="1" spans="1:4">
      <c r="A635" s="377" t="s">
        <v>609</v>
      </c>
      <c r="B635" s="378">
        <v>1748</v>
      </c>
      <c r="C635" s="381">
        <v>2573</v>
      </c>
      <c r="D635" s="380">
        <f t="shared" si="11"/>
        <v>47.1967963386728</v>
      </c>
    </row>
    <row r="636" s="344" customFormat="1" ht="20.1" customHeight="1" spans="1:4">
      <c r="A636" s="377" t="s">
        <v>610</v>
      </c>
      <c r="B636" s="378">
        <v>322</v>
      </c>
      <c r="C636" s="381">
        <v>316</v>
      </c>
      <c r="D636" s="380">
        <f t="shared" si="11"/>
        <v>-1.86335403726708</v>
      </c>
    </row>
    <row r="637" s="344" customFormat="1" ht="20.1" customHeight="1" spans="1:4">
      <c r="A637" s="377" t="s">
        <v>611</v>
      </c>
      <c r="B637" s="378">
        <v>1533</v>
      </c>
      <c r="C637" s="381">
        <v>1487</v>
      </c>
      <c r="D637" s="380">
        <f t="shared" si="11"/>
        <v>-3.00065231572081</v>
      </c>
    </row>
    <row r="638" s="344" customFormat="1" ht="20.1" customHeight="1" spans="1:4">
      <c r="A638" s="377" t="s">
        <v>169</v>
      </c>
      <c r="B638" s="378">
        <v>189</v>
      </c>
      <c r="C638" s="381">
        <v>208</v>
      </c>
      <c r="D638" s="380">
        <f t="shared" si="11"/>
        <v>10.05291005291</v>
      </c>
    </row>
    <row r="639" s="344" customFormat="1" ht="20.1" customHeight="1" spans="1:4">
      <c r="A639" s="377" t="s">
        <v>170</v>
      </c>
      <c r="B639" s="378">
        <v>77</v>
      </c>
      <c r="C639" s="381">
        <v>30</v>
      </c>
      <c r="D639" s="380">
        <f t="shared" si="11"/>
        <v>-61.038961038961</v>
      </c>
    </row>
    <row r="640" s="344" customFormat="1" ht="20.1" customHeight="1" spans="1:4">
      <c r="A640" s="377" t="s">
        <v>171</v>
      </c>
      <c r="B640" s="378">
        <v>0</v>
      </c>
      <c r="C640" s="379">
        <v>0</v>
      </c>
      <c r="D640" s="380" t="str">
        <f t="shared" si="11"/>
        <v/>
      </c>
    </row>
    <row r="641" s="344" customFormat="1" ht="20.1" customHeight="1" spans="1:4">
      <c r="A641" s="377" t="s">
        <v>612</v>
      </c>
      <c r="B641" s="378">
        <v>81</v>
      </c>
      <c r="C641" s="381">
        <v>187</v>
      </c>
      <c r="D641" s="380">
        <f t="shared" si="11"/>
        <v>130.864197530864</v>
      </c>
    </row>
    <row r="642" s="344" customFormat="1" ht="20.1" customHeight="1" spans="1:4">
      <c r="A642" s="377" t="s">
        <v>613</v>
      </c>
      <c r="B642" s="378">
        <v>194</v>
      </c>
      <c r="C642" s="381">
        <v>54</v>
      </c>
      <c r="D642" s="380">
        <f t="shared" si="11"/>
        <v>-72.1649484536082</v>
      </c>
    </row>
    <row r="643" s="344" customFormat="1" ht="20.1" customHeight="1" spans="1:4">
      <c r="A643" s="377" t="s">
        <v>614</v>
      </c>
      <c r="B643" s="378">
        <v>0</v>
      </c>
      <c r="C643" s="381">
        <v>0</v>
      </c>
      <c r="D643" s="380" t="str">
        <f t="shared" si="11"/>
        <v/>
      </c>
    </row>
    <row r="644" s="344" customFormat="1" ht="20.1" customHeight="1" spans="1:4">
      <c r="A644" s="377" t="s">
        <v>615</v>
      </c>
      <c r="B644" s="378">
        <v>427</v>
      </c>
      <c r="C644" s="381">
        <v>497</v>
      </c>
      <c r="D644" s="380">
        <f t="shared" si="11"/>
        <v>16.3934426229508</v>
      </c>
    </row>
    <row r="645" s="344" customFormat="1" ht="20.1" customHeight="1" spans="1:4">
      <c r="A645" s="377" t="s">
        <v>616</v>
      </c>
      <c r="B645" s="378">
        <v>565</v>
      </c>
      <c r="C645" s="381">
        <v>511</v>
      </c>
      <c r="D645" s="380">
        <f t="shared" si="11"/>
        <v>-9.5575221238938</v>
      </c>
    </row>
    <row r="646" s="344" customFormat="1" ht="20.1" customHeight="1" spans="1:4">
      <c r="A646" s="377" t="s">
        <v>617</v>
      </c>
      <c r="B646" s="378">
        <v>116</v>
      </c>
      <c r="C646" s="381">
        <v>103</v>
      </c>
      <c r="D646" s="380">
        <f t="shared" si="11"/>
        <v>-11.2068965517241</v>
      </c>
    </row>
    <row r="647" s="344" customFormat="1" ht="20.1" customHeight="1" spans="1:4">
      <c r="A647" s="377" t="s">
        <v>169</v>
      </c>
      <c r="B647" s="378">
        <v>0</v>
      </c>
      <c r="C647" s="379">
        <v>0</v>
      </c>
      <c r="D647" s="380" t="str">
        <f t="shared" si="11"/>
        <v/>
      </c>
    </row>
    <row r="648" s="344" customFormat="1" ht="20.1" customHeight="1" spans="1:4">
      <c r="A648" s="377" t="s">
        <v>170</v>
      </c>
      <c r="B648" s="378">
        <v>0</v>
      </c>
      <c r="C648" s="381">
        <v>0</v>
      </c>
      <c r="D648" s="380" t="str">
        <f t="shared" si="11"/>
        <v/>
      </c>
    </row>
    <row r="649" s="344" customFormat="1" ht="20.1" customHeight="1" spans="1:4">
      <c r="A649" s="377" t="s">
        <v>171</v>
      </c>
      <c r="B649" s="378">
        <v>0</v>
      </c>
      <c r="C649" s="381">
        <v>0</v>
      </c>
      <c r="D649" s="380" t="str">
        <f t="shared" si="11"/>
        <v/>
      </c>
    </row>
    <row r="650" s="344" customFormat="1" ht="20.1" customHeight="1" spans="1:4">
      <c r="A650" s="377" t="s">
        <v>178</v>
      </c>
      <c r="B650" s="378">
        <v>0</v>
      </c>
      <c r="C650" s="381">
        <v>0</v>
      </c>
      <c r="D650" s="380" t="str">
        <f t="shared" si="11"/>
        <v/>
      </c>
    </row>
    <row r="651" s="344" customFormat="1" ht="20.1" customHeight="1" spans="1:4">
      <c r="A651" s="377" t="s">
        <v>618</v>
      </c>
      <c r="B651" s="378">
        <v>116</v>
      </c>
      <c r="C651" s="381">
        <v>103</v>
      </c>
      <c r="D651" s="380">
        <f t="shared" si="11"/>
        <v>-11.2068965517241</v>
      </c>
    </row>
    <row r="652" s="344" customFormat="1" ht="20.1" customHeight="1" spans="1:4">
      <c r="A652" s="377" t="s">
        <v>619</v>
      </c>
      <c r="B652" s="378">
        <v>1890</v>
      </c>
      <c r="C652" s="381">
        <v>2360</v>
      </c>
      <c r="D652" s="380">
        <f t="shared" si="11"/>
        <v>24.8677248677249</v>
      </c>
    </row>
    <row r="653" s="344" customFormat="1" ht="20.1" customHeight="1" spans="1:4">
      <c r="A653" s="377" t="s">
        <v>620</v>
      </c>
      <c r="B653" s="378">
        <v>1335</v>
      </c>
      <c r="C653" s="381">
        <v>1650</v>
      </c>
      <c r="D653" s="380">
        <f t="shared" si="11"/>
        <v>23.5955056179775</v>
      </c>
    </row>
    <row r="654" s="344" customFormat="1" ht="20.1" customHeight="1" spans="1:4">
      <c r="A654" s="377" t="s">
        <v>621</v>
      </c>
      <c r="B654" s="378">
        <v>555</v>
      </c>
      <c r="C654" s="381">
        <v>710</v>
      </c>
      <c r="D654" s="380">
        <f t="shared" si="11"/>
        <v>27.9279279279279</v>
      </c>
    </row>
    <row r="655" s="344" customFormat="1" ht="20.1" customHeight="1" spans="1:4">
      <c r="A655" s="377" t="s">
        <v>622</v>
      </c>
      <c r="B655" s="378">
        <v>2006</v>
      </c>
      <c r="C655" s="379">
        <v>2654</v>
      </c>
      <c r="D655" s="380">
        <f t="shared" si="11"/>
        <v>32.3030907278165</v>
      </c>
    </row>
    <row r="656" s="344" customFormat="1" ht="20.1" customHeight="1" spans="1:4">
      <c r="A656" s="377" t="s">
        <v>623</v>
      </c>
      <c r="B656" s="378">
        <v>2006</v>
      </c>
      <c r="C656" s="381">
        <v>2653</v>
      </c>
      <c r="D656" s="380">
        <f t="shared" si="11"/>
        <v>32.2532402791625</v>
      </c>
    </row>
    <row r="657" s="344" customFormat="1" ht="20.1" customHeight="1" spans="1:4">
      <c r="A657" s="377" t="s">
        <v>624</v>
      </c>
      <c r="B657" s="378">
        <v>0</v>
      </c>
      <c r="C657" s="381">
        <v>1</v>
      </c>
      <c r="D657" s="380" t="str">
        <f t="shared" si="11"/>
        <v/>
      </c>
    </row>
    <row r="658" s="344" customFormat="1" ht="20.1" customHeight="1" spans="1:4">
      <c r="A658" s="377" t="s">
        <v>625</v>
      </c>
      <c r="B658" s="378">
        <v>479</v>
      </c>
      <c r="C658" s="381">
        <v>648</v>
      </c>
      <c r="D658" s="380">
        <f t="shared" si="11"/>
        <v>35.2818371607516</v>
      </c>
    </row>
    <row r="659" s="344" customFormat="1" ht="20.1" customHeight="1" spans="1:4">
      <c r="A659" s="377" t="s">
        <v>626</v>
      </c>
      <c r="B659" s="378">
        <v>356</v>
      </c>
      <c r="C659" s="381">
        <v>352</v>
      </c>
      <c r="D659" s="380">
        <f t="shared" si="11"/>
        <v>-1.12359550561798</v>
      </c>
    </row>
    <row r="660" s="344" customFormat="1" ht="20.1" customHeight="1" spans="1:4">
      <c r="A660" s="377" t="s">
        <v>627</v>
      </c>
      <c r="B660" s="378">
        <v>123</v>
      </c>
      <c r="C660" s="381">
        <v>296</v>
      </c>
      <c r="D660" s="380">
        <f t="shared" si="11"/>
        <v>140.650406504065</v>
      </c>
    </row>
    <row r="661" s="344" customFormat="1" ht="20.1" customHeight="1" spans="1:4">
      <c r="A661" s="377" t="s">
        <v>628</v>
      </c>
      <c r="B661" s="378">
        <v>0</v>
      </c>
      <c r="C661" s="381">
        <v>0</v>
      </c>
      <c r="D661" s="380" t="str">
        <f t="shared" si="11"/>
        <v/>
      </c>
    </row>
    <row r="662" s="344" customFormat="1" ht="20.1" customHeight="1" spans="1:4">
      <c r="A662" s="377" t="s">
        <v>629</v>
      </c>
      <c r="B662" s="378">
        <v>0</v>
      </c>
      <c r="C662" s="381">
        <v>0</v>
      </c>
      <c r="D662" s="380" t="str">
        <f t="shared" si="11"/>
        <v/>
      </c>
    </row>
    <row r="663" s="344" customFormat="1" ht="20.1" customHeight="1" spans="1:4">
      <c r="A663" s="377" t="s">
        <v>630</v>
      </c>
      <c r="B663" s="378">
        <v>0</v>
      </c>
      <c r="C663" s="381">
        <v>0</v>
      </c>
      <c r="D663" s="380" t="str">
        <f t="shared" si="11"/>
        <v/>
      </c>
    </row>
    <row r="664" s="344" customFormat="1" ht="20.1" customHeight="1" spans="1:4">
      <c r="A664" s="377" t="s">
        <v>631</v>
      </c>
      <c r="B664" s="378">
        <v>57</v>
      </c>
      <c r="C664" s="379">
        <v>90</v>
      </c>
      <c r="D664" s="380">
        <f t="shared" si="11"/>
        <v>57.8947368421053</v>
      </c>
    </row>
    <row r="665" s="344" customFormat="1" ht="20.1" customHeight="1" spans="1:4">
      <c r="A665" s="377" t="s">
        <v>632</v>
      </c>
      <c r="B665" s="378">
        <v>0</v>
      </c>
      <c r="C665" s="381">
        <v>0</v>
      </c>
      <c r="D665" s="380" t="str">
        <f t="shared" si="11"/>
        <v/>
      </c>
    </row>
    <row r="666" s="344" customFormat="1" ht="20.1" customHeight="1" spans="1:4">
      <c r="A666" s="377" t="s">
        <v>633</v>
      </c>
      <c r="B666" s="378">
        <v>57</v>
      </c>
      <c r="C666" s="381">
        <v>90</v>
      </c>
      <c r="D666" s="380">
        <f t="shared" si="11"/>
        <v>57.8947368421053</v>
      </c>
    </row>
    <row r="667" s="344" customFormat="1" ht="20.1" customHeight="1" spans="1:4">
      <c r="A667" s="377" t="s">
        <v>634</v>
      </c>
      <c r="B667" s="378">
        <v>4585</v>
      </c>
      <c r="C667" s="381">
        <v>1173</v>
      </c>
      <c r="D667" s="380">
        <f t="shared" si="11"/>
        <v>-74.4165757906216</v>
      </c>
    </row>
    <row r="668" s="344" customFormat="1" ht="20.1" customHeight="1" spans="1:4">
      <c r="A668" s="377" t="s">
        <v>635</v>
      </c>
      <c r="B668" s="378">
        <v>0</v>
      </c>
      <c r="C668" s="381">
        <v>0</v>
      </c>
      <c r="D668" s="380" t="str">
        <f t="shared" si="11"/>
        <v/>
      </c>
    </row>
    <row r="669" s="344" customFormat="1" ht="20.1" customHeight="1" spans="1:4">
      <c r="A669" s="377" t="s">
        <v>636</v>
      </c>
      <c r="B669" s="378">
        <v>4585</v>
      </c>
      <c r="C669" s="381">
        <v>1173</v>
      </c>
      <c r="D669" s="380">
        <f t="shared" si="11"/>
        <v>-74.4165757906216</v>
      </c>
    </row>
    <row r="670" s="344" customFormat="1" ht="20.1" customHeight="1" spans="1:4">
      <c r="A670" s="377" t="s">
        <v>637</v>
      </c>
      <c r="B670" s="378">
        <v>0</v>
      </c>
      <c r="C670" s="379">
        <v>0</v>
      </c>
      <c r="D670" s="380" t="str">
        <f t="shared" ref="D670:D733" si="12">IFERROR((C670/B670-1)*100,"")</f>
        <v/>
      </c>
    </row>
    <row r="671" s="344" customFormat="1" ht="20.1" customHeight="1" spans="1:4">
      <c r="A671" s="377" t="s">
        <v>638</v>
      </c>
      <c r="B671" s="378">
        <v>367</v>
      </c>
      <c r="C671" s="381">
        <v>433</v>
      </c>
      <c r="D671" s="380">
        <f t="shared" si="12"/>
        <v>17.983651226158</v>
      </c>
    </row>
    <row r="672" s="344" customFormat="1" ht="20.1" customHeight="1" spans="1:4">
      <c r="A672" s="377" t="s">
        <v>639</v>
      </c>
      <c r="B672" s="378">
        <v>0</v>
      </c>
      <c r="C672" s="381">
        <v>0</v>
      </c>
      <c r="D672" s="380" t="str">
        <f t="shared" si="12"/>
        <v/>
      </c>
    </row>
    <row r="673" s="344" customFormat="1" ht="20.1" customHeight="1" spans="1:4">
      <c r="A673" s="377" t="s">
        <v>640</v>
      </c>
      <c r="B673" s="378">
        <v>0</v>
      </c>
      <c r="C673" s="379">
        <v>0</v>
      </c>
      <c r="D673" s="380" t="str">
        <f t="shared" si="12"/>
        <v/>
      </c>
    </row>
    <row r="674" s="344" customFormat="1" ht="20.1" customHeight="1" spans="1:4">
      <c r="A674" s="377" t="s">
        <v>641</v>
      </c>
      <c r="B674" s="378">
        <v>367</v>
      </c>
      <c r="C674" s="381">
        <v>433</v>
      </c>
      <c r="D674" s="380">
        <f t="shared" si="12"/>
        <v>17.983651226158</v>
      </c>
    </row>
    <row r="675" s="344" customFormat="1" ht="20.1" customHeight="1" spans="1:4">
      <c r="A675" s="230" t="s">
        <v>642</v>
      </c>
      <c r="B675" s="378">
        <v>769</v>
      </c>
      <c r="C675" s="381">
        <v>778</v>
      </c>
      <c r="D675" s="380">
        <f t="shared" si="12"/>
        <v>1.17035110533159</v>
      </c>
    </row>
    <row r="676" s="344" customFormat="1" ht="20.1" customHeight="1" spans="1:4">
      <c r="A676" s="377" t="s">
        <v>169</v>
      </c>
      <c r="B676" s="378">
        <v>130</v>
      </c>
      <c r="C676" s="379">
        <v>123</v>
      </c>
      <c r="D676" s="380">
        <f t="shared" si="12"/>
        <v>-5.38461538461539</v>
      </c>
    </row>
    <row r="677" s="344" customFormat="1" ht="20.1" customHeight="1" spans="1:4">
      <c r="A677" s="377" t="s">
        <v>170</v>
      </c>
      <c r="B677" s="378">
        <v>4</v>
      </c>
      <c r="C677" s="381">
        <v>26</v>
      </c>
      <c r="D677" s="380">
        <f t="shared" si="12"/>
        <v>550</v>
      </c>
    </row>
    <row r="678" s="344" customFormat="1" ht="20.1" customHeight="1" spans="1:4">
      <c r="A678" s="377" t="s">
        <v>171</v>
      </c>
      <c r="B678" s="378">
        <v>0</v>
      </c>
      <c r="C678" s="381">
        <v>0</v>
      </c>
      <c r="D678" s="380" t="str">
        <f t="shared" si="12"/>
        <v/>
      </c>
    </row>
    <row r="679" s="344" customFormat="1" ht="20.1" customHeight="1" spans="1:4">
      <c r="A679" s="377" t="s">
        <v>643</v>
      </c>
      <c r="B679" s="378">
        <v>202</v>
      </c>
      <c r="C679" s="379">
        <v>166</v>
      </c>
      <c r="D679" s="380">
        <f t="shared" si="12"/>
        <v>-17.8217821782178</v>
      </c>
    </row>
    <row r="680" s="344" customFormat="1" ht="20.1" customHeight="1" spans="1:4">
      <c r="A680" s="377" t="s">
        <v>644</v>
      </c>
      <c r="B680" s="378">
        <v>0</v>
      </c>
      <c r="C680" s="381">
        <v>0</v>
      </c>
      <c r="D680" s="380" t="str">
        <f t="shared" si="12"/>
        <v/>
      </c>
    </row>
    <row r="681" s="344" customFormat="1" ht="20.1" customHeight="1" spans="1:4">
      <c r="A681" s="377" t="s">
        <v>210</v>
      </c>
      <c r="B681" s="378">
        <v>0</v>
      </c>
      <c r="C681" s="381">
        <v>0</v>
      </c>
      <c r="D681" s="380" t="str">
        <f t="shared" si="12"/>
        <v/>
      </c>
    </row>
    <row r="682" s="344" customFormat="1" ht="20.1" customHeight="1" spans="1:4">
      <c r="A682" s="377" t="s">
        <v>178</v>
      </c>
      <c r="B682" s="378">
        <v>97</v>
      </c>
      <c r="C682" s="379">
        <v>101</v>
      </c>
      <c r="D682" s="380">
        <f t="shared" si="12"/>
        <v>4.12371134020619</v>
      </c>
    </row>
    <row r="683" s="344" customFormat="1" ht="20.1" customHeight="1" spans="1:4">
      <c r="A683" s="377" t="s">
        <v>645</v>
      </c>
      <c r="B683" s="378">
        <v>336</v>
      </c>
      <c r="C683" s="381">
        <v>362</v>
      </c>
      <c r="D683" s="380">
        <f t="shared" si="12"/>
        <v>7.73809523809523</v>
      </c>
    </row>
    <row r="684" s="344" customFormat="1" ht="20.1" customHeight="1" spans="1:4">
      <c r="A684" s="377" t="s">
        <v>646</v>
      </c>
      <c r="B684" s="378">
        <v>6</v>
      </c>
      <c r="C684" s="381">
        <v>5</v>
      </c>
      <c r="D684" s="380">
        <f t="shared" si="12"/>
        <v>-16.6666666666667</v>
      </c>
    </row>
    <row r="685" s="344" customFormat="1" ht="20.1" customHeight="1" spans="1:4">
      <c r="A685" s="377" t="s">
        <v>647</v>
      </c>
      <c r="B685" s="378">
        <v>6</v>
      </c>
      <c r="C685" s="379">
        <v>5</v>
      </c>
      <c r="D685" s="380">
        <f t="shared" si="12"/>
        <v>-16.6666666666667</v>
      </c>
    </row>
    <row r="686" s="344" customFormat="1" ht="20.1" customHeight="1" spans="1:4">
      <c r="A686" s="377" t="s">
        <v>648</v>
      </c>
      <c r="B686" s="378">
        <v>0</v>
      </c>
      <c r="C686" s="381">
        <v>0</v>
      </c>
      <c r="D686" s="380" t="str">
        <f t="shared" si="12"/>
        <v/>
      </c>
    </row>
    <row r="687" s="344" customFormat="1" ht="20.1" customHeight="1" spans="1:4">
      <c r="A687" s="377" t="s">
        <v>649</v>
      </c>
      <c r="B687" s="378">
        <v>1668</v>
      </c>
      <c r="C687" s="381">
        <v>2539</v>
      </c>
      <c r="D687" s="380">
        <f t="shared" si="12"/>
        <v>52.2182254196643</v>
      </c>
    </row>
    <row r="688" s="344" customFormat="1" ht="20.1" customHeight="1" spans="1:4">
      <c r="A688" s="377" t="s">
        <v>650</v>
      </c>
      <c r="B688" s="378">
        <v>1668</v>
      </c>
      <c r="C688" s="381">
        <v>2539</v>
      </c>
      <c r="D688" s="380">
        <f t="shared" si="12"/>
        <v>52.2182254196643</v>
      </c>
    </row>
    <row r="689" s="344" customFormat="1" ht="20.1" customHeight="1" spans="1:4">
      <c r="A689" s="377" t="s">
        <v>651</v>
      </c>
      <c r="B689" s="378">
        <v>40708</v>
      </c>
      <c r="C689" s="379">
        <v>50287</v>
      </c>
      <c r="D689" s="380">
        <f t="shared" si="12"/>
        <v>23.5310012773902</v>
      </c>
    </row>
    <row r="690" s="344" customFormat="1" ht="20.1" customHeight="1" spans="1:4">
      <c r="A690" s="377" t="s">
        <v>652</v>
      </c>
      <c r="B690" s="378">
        <v>1014</v>
      </c>
      <c r="C690" s="381">
        <v>827</v>
      </c>
      <c r="D690" s="380">
        <f t="shared" si="12"/>
        <v>-18.4418145956608</v>
      </c>
    </row>
    <row r="691" s="344" customFormat="1" ht="20.1" customHeight="1" spans="1:4">
      <c r="A691" s="377" t="s">
        <v>169</v>
      </c>
      <c r="B691" s="378">
        <v>676</v>
      </c>
      <c r="C691" s="381">
        <v>784</v>
      </c>
      <c r="D691" s="380">
        <f t="shared" si="12"/>
        <v>15.9763313609467</v>
      </c>
    </row>
    <row r="692" s="344" customFormat="1" ht="20.1" customHeight="1" spans="1:4">
      <c r="A692" s="377" t="s">
        <v>170</v>
      </c>
      <c r="B692" s="378">
        <v>280</v>
      </c>
      <c r="C692" s="381">
        <v>36</v>
      </c>
      <c r="D692" s="380">
        <f t="shared" si="12"/>
        <v>-87.1428571428571</v>
      </c>
    </row>
    <row r="693" s="344" customFormat="1" ht="20.1" customHeight="1" spans="1:4">
      <c r="A693" s="377" t="s">
        <v>171</v>
      </c>
      <c r="B693" s="378">
        <v>0</v>
      </c>
      <c r="C693" s="379">
        <v>0</v>
      </c>
      <c r="D693" s="380" t="str">
        <f t="shared" si="12"/>
        <v/>
      </c>
    </row>
    <row r="694" s="344" customFormat="1" ht="20.1" customHeight="1" spans="1:4">
      <c r="A694" s="377" t="s">
        <v>653</v>
      </c>
      <c r="B694" s="378">
        <v>58</v>
      </c>
      <c r="C694" s="381">
        <v>7</v>
      </c>
      <c r="D694" s="380">
        <f t="shared" si="12"/>
        <v>-87.9310344827586</v>
      </c>
    </row>
    <row r="695" s="344" customFormat="1" ht="20.1" customHeight="1" spans="1:4">
      <c r="A695" s="377" t="s">
        <v>654</v>
      </c>
      <c r="B695" s="378">
        <v>7032</v>
      </c>
      <c r="C695" s="381">
        <v>6771</v>
      </c>
      <c r="D695" s="380">
        <f t="shared" si="12"/>
        <v>-3.71160409556314</v>
      </c>
    </row>
    <row r="696" s="344" customFormat="1" ht="20.1" customHeight="1" spans="1:4">
      <c r="A696" s="377" t="s">
        <v>655</v>
      </c>
      <c r="B696" s="378">
        <v>5613</v>
      </c>
      <c r="C696" s="381">
        <v>5738</v>
      </c>
      <c r="D696" s="380">
        <f t="shared" si="12"/>
        <v>2.22697309816497</v>
      </c>
    </row>
    <row r="697" s="344" customFormat="1" ht="20.1" customHeight="1" spans="1:4">
      <c r="A697" s="377" t="s">
        <v>656</v>
      </c>
      <c r="B697" s="378">
        <v>1037</v>
      </c>
      <c r="C697" s="381">
        <v>1033</v>
      </c>
      <c r="D697" s="380">
        <f t="shared" si="12"/>
        <v>-0.385728061716495</v>
      </c>
    </row>
    <row r="698" s="344" customFormat="1" ht="20.1" customHeight="1" spans="1:4">
      <c r="A698" s="377" t="s">
        <v>657</v>
      </c>
      <c r="B698" s="378">
        <v>0</v>
      </c>
      <c r="C698" s="381">
        <v>0</v>
      </c>
      <c r="D698" s="380" t="str">
        <f t="shared" si="12"/>
        <v/>
      </c>
    </row>
    <row r="699" s="344" customFormat="1" ht="20.1" customHeight="1" spans="1:4">
      <c r="A699" s="377" t="s">
        <v>658</v>
      </c>
      <c r="B699" s="378">
        <v>0</v>
      </c>
      <c r="C699" s="381">
        <v>0</v>
      </c>
      <c r="D699" s="380" t="str">
        <f t="shared" si="12"/>
        <v/>
      </c>
    </row>
    <row r="700" s="344" customFormat="1" ht="20.1" customHeight="1" spans="1:4">
      <c r="A700" s="377" t="s">
        <v>659</v>
      </c>
      <c r="B700" s="378">
        <v>0</v>
      </c>
      <c r="C700" s="381">
        <v>0</v>
      </c>
      <c r="D700" s="380" t="str">
        <f t="shared" si="12"/>
        <v/>
      </c>
    </row>
    <row r="701" s="344" customFormat="1" ht="20.1" customHeight="1" spans="1:4">
      <c r="A701" s="377" t="s">
        <v>660</v>
      </c>
      <c r="B701" s="378">
        <v>0</v>
      </c>
      <c r="C701" s="379">
        <v>0</v>
      </c>
      <c r="D701" s="380" t="str">
        <f t="shared" si="12"/>
        <v/>
      </c>
    </row>
    <row r="702" s="344" customFormat="1" ht="20.1" customHeight="1" spans="1:4">
      <c r="A702" s="377" t="s">
        <v>661</v>
      </c>
      <c r="B702" s="378">
        <v>0</v>
      </c>
      <c r="C702" s="381">
        <v>0</v>
      </c>
      <c r="D702" s="380" t="str">
        <f t="shared" si="12"/>
        <v/>
      </c>
    </row>
    <row r="703" s="344" customFormat="1" ht="20.1" customHeight="1" spans="1:4">
      <c r="A703" s="377" t="s">
        <v>662</v>
      </c>
      <c r="B703" s="378">
        <v>0</v>
      </c>
      <c r="C703" s="381">
        <v>0</v>
      </c>
      <c r="D703" s="380" t="str">
        <f t="shared" si="12"/>
        <v/>
      </c>
    </row>
    <row r="704" s="344" customFormat="1" ht="20.1" customHeight="1" spans="1:4">
      <c r="A704" s="377" t="s">
        <v>663</v>
      </c>
      <c r="B704" s="378">
        <v>0</v>
      </c>
      <c r="C704" s="379">
        <v>0</v>
      </c>
      <c r="D704" s="380" t="str">
        <f t="shared" si="12"/>
        <v/>
      </c>
    </row>
    <row r="705" s="344" customFormat="1" ht="20.1" customHeight="1" spans="1:4">
      <c r="A705" s="377" t="s">
        <v>664</v>
      </c>
      <c r="B705" s="378">
        <v>0</v>
      </c>
      <c r="C705" s="381">
        <v>0</v>
      </c>
      <c r="D705" s="380" t="str">
        <f t="shared" si="12"/>
        <v/>
      </c>
    </row>
    <row r="706" s="344" customFormat="1" ht="20.1" customHeight="1" spans="1:4">
      <c r="A706" s="377" t="s">
        <v>665</v>
      </c>
      <c r="B706" s="378">
        <v>0</v>
      </c>
      <c r="C706" s="379">
        <v>0</v>
      </c>
      <c r="D706" s="380" t="str">
        <f t="shared" si="12"/>
        <v/>
      </c>
    </row>
    <row r="707" s="344" customFormat="1" ht="20.1" customHeight="1" spans="1:4">
      <c r="A707" s="377" t="s">
        <v>666</v>
      </c>
      <c r="B707" s="378">
        <v>0</v>
      </c>
      <c r="C707" s="379">
        <v>0</v>
      </c>
      <c r="D707" s="380" t="str">
        <f t="shared" si="12"/>
        <v/>
      </c>
    </row>
    <row r="708" s="344" customFormat="1" ht="20.1" customHeight="1" spans="1:4">
      <c r="A708" s="377" t="s">
        <v>667</v>
      </c>
      <c r="B708" s="378">
        <v>0</v>
      </c>
      <c r="C708" s="381">
        <v>0</v>
      </c>
      <c r="D708" s="380" t="str">
        <f t="shared" si="12"/>
        <v/>
      </c>
    </row>
    <row r="709" s="344" customFormat="1" ht="20.1" customHeight="1" spans="1:4">
      <c r="A709" s="377" t="s">
        <v>668</v>
      </c>
      <c r="B709" s="378">
        <v>382</v>
      </c>
      <c r="C709" s="381">
        <v>0</v>
      </c>
      <c r="D709" s="380">
        <f t="shared" si="12"/>
        <v>-100</v>
      </c>
    </row>
    <row r="710" s="344" customFormat="1" ht="20.1" customHeight="1" spans="1:4">
      <c r="A710" s="377" t="s">
        <v>669</v>
      </c>
      <c r="B710" s="378">
        <v>3127</v>
      </c>
      <c r="C710" s="381">
        <v>2497</v>
      </c>
      <c r="D710" s="380">
        <f t="shared" si="12"/>
        <v>-20.1471058522546</v>
      </c>
    </row>
    <row r="711" s="344" customFormat="1" ht="20.1" customHeight="1" spans="1:4">
      <c r="A711" s="377" t="s">
        <v>670</v>
      </c>
      <c r="B711" s="378">
        <v>0</v>
      </c>
      <c r="C711" s="381">
        <v>572</v>
      </c>
      <c r="D711" s="380" t="str">
        <f t="shared" si="12"/>
        <v/>
      </c>
    </row>
    <row r="712" s="344" customFormat="1" ht="20.1" customHeight="1" spans="1:4">
      <c r="A712" s="377" t="s">
        <v>671</v>
      </c>
      <c r="B712" s="378">
        <v>2452</v>
      </c>
      <c r="C712" s="379">
        <v>1617</v>
      </c>
      <c r="D712" s="380">
        <f t="shared" si="12"/>
        <v>-34.0538336052202</v>
      </c>
    </row>
    <row r="713" s="344" customFormat="1" ht="20.1" customHeight="1" spans="1:4">
      <c r="A713" s="377" t="s">
        <v>672</v>
      </c>
      <c r="B713" s="378">
        <v>675</v>
      </c>
      <c r="C713" s="381">
        <v>308</v>
      </c>
      <c r="D713" s="380">
        <f t="shared" si="12"/>
        <v>-54.3703703703704</v>
      </c>
    </row>
    <row r="714" s="344" customFormat="1" ht="20.1" customHeight="1" spans="1:4">
      <c r="A714" s="377" t="s">
        <v>673</v>
      </c>
      <c r="B714" s="378">
        <v>12793</v>
      </c>
      <c r="C714" s="381">
        <v>9975</v>
      </c>
      <c r="D714" s="380">
        <f t="shared" si="12"/>
        <v>-22.0276713827875</v>
      </c>
    </row>
    <row r="715" s="344" customFormat="1" ht="20.1" customHeight="1" spans="1:4">
      <c r="A715" s="377" t="s">
        <v>674</v>
      </c>
      <c r="B715" s="378">
        <v>1242</v>
      </c>
      <c r="C715" s="381">
        <v>1320</v>
      </c>
      <c r="D715" s="380">
        <f t="shared" si="12"/>
        <v>6.28019323671498</v>
      </c>
    </row>
    <row r="716" s="344" customFormat="1" ht="20.1" customHeight="1" spans="1:4">
      <c r="A716" s="377" t="s">
        <v>675</v>
      </c>
      <c r="B716" s="378">
        <v>42</v>
      </c>
      <c r="C716" s="381">
        <v>58</v>
      </c>
      <c r="D716" s="380">
        <f t="shared" si="12"/>
        <v>38.0952380952381</v>
      </c>
    </row>
    <row r="717" s="344" customFormat="1" ht="20.1" customHeight="1" spans="1:4">
      <c r="A717" s="377" t="s">
        <v>676</v>
      </c>
      <c r="B717" s="378">
        <v>1336</v>
      </c>
      <c r="C717" s="381">
        <v>1114</v>
      </c>
      <c r="D717" s="380">
        <f t="shared" si="12"/>
        <v>-16.6167664670659</v>
      </c>
    </row>
    <row r="718" s="344" customFormat="1" ht="20.1" customHeight="1" spans="1:4">
      <c r="A718" s="377" t="s">
        <v>677</v>
      </c>
      <c r="B718" s="378">
        <v>0</v>
      </c>
      <c r="C718" s="381">
        <v>0</v>
      </c>
      <c r="D718" s="380" t="str">
        <f t="shared" si="12"/>
        <v/>
      </c>
    </row>
    <row r="719" s="344" customFormat="1" ht="20.1" customHeight="1" spans="1:4">
      <c r="A719" s="377" t="s">
        <v>678</v>
      </c>
      <c r="B719" s="378">
        <v>0</v>
      </c>
      <c r="C719" s="381">
        <v>0</v>
      </c>
      <c r="D719" s="380" t="str">
        <f t="shared" si="12"/>
        <v/>
      </c>
    </row>
    <row r="720" s="344" customFormat="1" ht="20.1" customHeight="1" spans="1:4">
      <c r="A720" s="377" t="s">
        <v>679</v>
      </c>
      <c r="B720" s="378">
        <v>0</v>
      </c>
      <c r="C720" s="381">
        <v>0</v>
      </c>
      <c r="D720" s="380" t="str">
        <f t="shared" si="12"/>
        <v/>
      </c>
    </row>
    <row r="721" s="344" customFormat="1" ht="20.1" customHeight="1" spans="1:4">
      <c r="A721" s="377" t="s">
        <v>680</v>
      </c>
      <c r="B721" s="378">
        <v>0</v>
      </c>
      <c r="C721" s="381">
        <v>0</v>
      </c>
      <c r="D721" s="380" t="str">
        <f t="shared" si="12"/>
        <v/>
      </c>
    </row>
    <row r="722" s="344" customFormat="1" ht="20.1" customHeight="1" spans="1:4">
      <c r="A722" s="377" t="s">
        <v>681</v>
      </c>
      <c r="B722" s="378">
        <v>3675</v>
      </c>
      <c r="C722" s="381">
        <v>4705</v>
      </c>
      <c r="D722" s="380">
        <f t="shared" si="12"/>
        <v>28.0272108843537</v>
      </c>
    </row>
    <row r="723" s="344" customFormat="1" ht="20.1" customHeight="1" spans="1:4">
      <c r="A723" s="377" t="s">
        <v>682</v>
      </c>
      <c r="B723" s="378">
        <v>405</v>
      </c>
      <c r="C723" s="381">
        <v>545</v>
      </c>
      <c r="D723" s="380">
        <f t="shared" si="12"/>
        <v>34.5679012345679</v>
      </c>
    </row>
    <row r="724" s="344" customFormat="1" ht="20.1" customHeight="1" spans="1:4">
      <c r="A724" s="377" t="s">
        <v>683</v>
      </c>
      <c r="B724" s="378">
        <v>3360</v>
      </c>
      <c r="C724" s="381">
        <v>207</v>
      </c>
      <c r="D724" s="380">
        <f t="shared" si="12"/>
        <v>-93.8392857142857</v>
      </c>
    </row>
    <row r="725" s="344" customFormat="1" ht="20.1" customHeight="1" spans="1:4">
      <c r="A725" s="377" t="s">
        <v>684</v>
      </c>
      <c r="B725" s="378">
        <v>2733</v>
      </c>
      <c r="C725" s="381">
        <v>2026</v>
      </c>
      <c r="D725" s="380">
        <f t="shared" si="12"/>
        <v>-25.8690084156604</v>
      </c>
    </row>
    <row r="726" s="344" customFormat="1" ht="20.1" customHeight="1" spans="1:4">
      <c r="A726" s="377" t="s">
        <v>685</v>
      </c>
      <c r="B726" s="378">
        <v>30</v>
      </c>
      <c r="C726" s="381">
        <v>0</v>
      </c>
      <c r="D726" s="380">
        <f t="shared" si="12"/>
        <v>-100</v>
      </c>
    </row>
    <row r="727" s="344" customFormat="1" ht="20.1" customHeight="1" spans="1:4">
      <c r="A727" s="377" t="s">
        <v>686</v>
      </c>
      <c r="B727" s="378">
        <v>30</v>
      </c>
      <c r="C727" s="379">
        <v>0</v>
      </c>
      <c r="D727" s="380">
        <f t="shared" si="12"/>
        <v>-100</v>
      </c>
    </row>
    <row r="728" s="344" customFormat="1" ht="20.1" customHeight="1" spans="1:4">
      <c r="A728" s="377" t="s">
        <v>687</v>
      </c>
      <c r="B728" s="378">
        <v>0</v>
      </c>
      <c r="C728" s="381">
        <v>0</v>
      </c>
      <c r="D728" s="380" t="str">
        <f t="shared" si="12"/>
        <v/>
      </c>
    </row>
    <row r="729" s="344" customFormat="1" ht="20.1" customHeight="1" spans="1:4">
      <c r="A729" s="377" t="s">
        <v>688</v>
      </c>
      <c r="B729" s="378">
        <v>2766</v>
      </c>
      <c r="C729" s="381">
        <v>3236</v>
      </c>
      <c r="D729" s="380">
        <f t="shared" si="12"/>
        <v>16.9920462762111</v>
      </c>
    </row>
    <row r="730" s="344" customFormat="1" ht="20.1" customHeight="1" spans="1:4">
      <c r="A730" s="377" t="s">
        <v>689</v>
      </c>
      <c r="B730" s="378">
        <v>0</v>
      </c>
      <c r="C730" s="381">
        <v>0</v>
      </c>
      <c r="D730" s="380" t="str">
        <f t="shared" si="12"/>
        <v/>
      </c>
    </row>
    <row r="731" s="344" customFormat="1" ht="20.1" customHeight="1" spans="1:4">
      <c r="A731" s="377" t="s">
        <v>690</v>
      </c>
      <c r="B731" s="378">
        <v>55</v>
      </c>
      <c r="C731" s="379">
        <v>10</v>
      </c>
      <c r="D731" s="380">
        <f t="shared" si="12"/>
        <v>-81.8181818181818</v>
      </c>
    </row>
    <row r="732" s="344" customFormat="1" ht="20.1" customHeight="1" spans="1:4">
      <c r="A732" s="377" t="s">
        <v>691</v>
      </c>
      <c r="B732" s="378">
        <v>2711</v>
      </c>
      <c r="C732" s="381">
        <v>3226</v>
      </c>
      <c r="D732" s="380">
        <f t="shared" si="12"/>
        <v>18.9966801918111</v>
      </c>
    </row>
    <row r="733" s="344" customFormat="1" ht="20.1" customHeight="1" spans="1:4">
      <c r="A733" s="377" t="s">
        <v>692</v>
      </c>
      <c r="B733" s="378">
        <v>9802</v>
      </c>
      <c r="C733" s="381">
        <v>12376</v>
      </c>
      <c r="D733" s="380">
        <f t="shared" si="12"/>
        <v>26.2599469496021</v>
      </c>
    </row>
    <row r="734" s="344" customFormat="1" ht="20.1" customHeight="1" spans="1:4">
      <c r="A734" s="377" t="s">
        <v>693</v>
      </c>
      <c r="B734" s="378">
        <v>1886</v>
      </c>
      <c r="C734" s="381">
        <v>2155</v>
      </c>
      <c r="D734" s="380">
        <f t="shared" ref="D734:D797" si="13">IFERROR((C734/B734-1)*100,"")</f>
        <v>14.2629904559915</v>
      </c>
    </row>
    <row r="735" s="344" customFormat="1" ht="20.1" customHeight="1" spans="1:4">
      <c r="A735" s="377" t="s">
        <v>694</v>
      </c>
      <c r="B735" s="378">
        <v>3658</v>
      </c>
      <c r="C735" s="381">
        <v>4825</v>
      </c>
      <c r="D735" s="380">
        <f t="shared" si="13"/>
        <v>31.9026790595954</v>
      </c>
    </row>
    <row r="736" s="344" customFormat="1" ht="20.1" customHeight="1" spans="1:4">
      <c r="A736" s="377" t="s">
        <v>695</v>
      </c>
      <c r="B736" s="378">
        <v>4212</v>
      </c>
      <c r="C736" s="381">
        <v>5125</v>
      </c>
      <c r="D736" s="380">
        <f t="shared" si="13"/>
        <v>21.67616334283</v>
      </c>
    </row>
    <row r="737" s="344" customFormat="1" ht="20.1" customHeight="1" spans="1:4">
      <c r="A737" s="377" t="s">
        <v>696</v>
      </c>
      <c r="B737" s="378">
        <v>46</v>
      </c>
      <c r="C737" s="381">
        <v>271</v>
      </c>
      <c r="D737" s="380">
        <f t="shared" si="13"/>
        <v>489.130434782609</v>
      </c>
    </row>
    <row r="738" s="344" customFormat="1" ht="20.1" customHeight="1" spans="1:4">
      <c r="A738" s="377" t="s">
        <v>697</v>
      </c>
      <c r="B738" s="378">
        <v>2460</v>
      </c>
      <c r="C738" s="381">
        <v>13367</v>
      </c>
      <c r="D738" s="380">
        <f t="shared" si="13"/>
        <v>443.373983739837</v>
      </c>
    </row>
    <row r="739" s="344" customFormat="1" ht="20.1" customHeight="1" spans="1:4">
      <c r="A739" s="377" t="s">
        <v>698</v>
      </c>
      <c r="B739" s="378">
        <v>0</v>
      </c>
      <c r="C739" s="381">
        <v>30</v>
      </c>
      <c r="D739" s="380" t="str">
        <f t="shared" si="13"/>
        <v/>
      </c>
    </row>
    <row r="740" s="344" customFormat="1" ht="20.1" customHeight="1" spans="1:4">
      <c r="A740" s="377" t="s">
        <v>699</v>
      </c>
      <c r="B740" s="378">
        <v>2460</v>
      </c>
      <c r="C740" s="381">
        <v>13337</v>
      </c>
      <c r="D740" s="380">
        <f t="shared" si="13"/>
        <v>442.154471544715</v>
      </c>
    </row>
    <row r="741" s="344" customFormat="1" ht="20.1" customHeight="1" spans="1:4">
      <c r="A741" s="377" t="s">
        <v>700</v>
      </c>
      <c r="B741" s="378">
        <v>0</v>
      </c>
      <c r="C741" s="381">
        <v>0</v>
      </c>
      <c r="D741" s="380" t="str">
        <f t="shared" si="13"/>
        <v/>
      </c>
    </row>
    <row r="742" s="344" customFormat="1" ht="20.1" customHeight="1" spans="1:4">
      <c r="A742" s="377" t="s">
        <v>701</v>
      </c>
      <c r="B742" s="378">
        <v>73</v>
      </c>
      <c r="C742" s="381">
        <v>440</v>
      </c>
      <c r="D742" s="380">
        <f t="shared" si="13"/>
        <v>502.739726027397</v>
      </c>
    </row>
    <row r="743" s="344" customFormat="1" ht="20.1" customHeight="1" spans="1:4">
      <c r="A743" s="377" t="s">
        <v>702</v>
      </c>
      <c r="B743" s="378">
        <v>17</v>
      </c>
      <c r="C743" s="379">
        <v>440</v>
      </c>
      <c r="D743" s="380">
        <f t="shared" si="13"/>
        <v>2488.23529411765</v>
      </c>
    </row>
    <row r="744" s="344" customFormat="1" ht="20.1" customHeight="1" spans="1:4">
      <c r="A744" s="377" t="s">
        <v>703</v>
      </c>
      <c r="B744" s="378">
        <v>0</v>
      </c>
      <c r="C744" s="381">
        <v>0</v>
      </c>
      <c r="D744" s="380" t="str">
        <f t="shared" si="13"/>
        <v/>
      </c>
    </row>
    <row r="745" s="344" customFormat="1" ht="20.1" customHeight="1" spans="1:4">
      <c r="A745" s="377" t="s">
        <v>704</v>
      </c>
      <c r="B745" s="378">
        <v>56</v>
      </c>
      <c r="C745" s="381">
        <v>0</v>
      </c>
      <c r="D745" s="380">
        <f t="shared" si="13"/>
        <v>-100</v>
      </c>
    </row>
    <row r="746" s="344" customFormat="1" ht="20.1" customHeight="1" spans="1:4">
      <c r="A746" s="377" t="s">
        <v>705</v>
      </c>
      <c r="B746" s="378">
        <v>109</v>
      </c>
      <c r="C746" s="379">
        <v>6</v>
      </c>
      <c r="D746" s="380">
        <f t="shared" si="13"/>
        <v>-94.4954128440367</v>
      </c>
    </row>
    <row r="747" s="344" customFormat="1" ht="20.1" customHeight="1" spans="1:4">
      <c r="A747" s="377" t="s">
        <v>706</v>
      </c>
      <c r="B747" s="378">
        <v>109</v>
      </c>
      <c r="C747" s="381">
        <v>6</v>
      </c>
      <c r="D747" s="380">
        <f t="shared" si="13"/>
        <v>-94.4954128440367</v>
      </c>
    </row>
    <row r="748" s="344" customFormat="1" ht="20.1" customHeight="1" spans="1:4">
      <c r="A748" s="377" t="s">
        <v>707</v>
      </c>
      <c r="B748" s="378">
        <v>0</v>
      </c>
      <c r="C748" s="381">
        <v>0</v>
      </c>
      <c r="D748" s="380" t="str">
        <f t="shared" si="13"/>
        <v/>
      </c>
    </row>
    <row r="749" s="344" customFormat="1" ht="20.1" customHeight="1" spans="1:4">
      <c r="A749" s="377" t="s">
        <v>708</v>
      </c>
      <c r="B749" s="378">
        <v>724</v>
      </c>
      <c r="C749" s="381">
        <v>721</v>
      </c>
      <c r="D749" s="380">
        <f t="shared" si="13"/>
        <v>-0.41436464088398</v>
      </c>
    </row>
    <row r="750" s="344" customFormat="1" ht="20.1" customHeight="1" spans="1:4">
      <c r="A750" s="377" t="s">
        <v>169</v>
      </c>
      <c r="B750" s="378">
        <v>613</v>
      </c>
      <c r="C750" s="379">
        <v>641</v>
      </c>
      <c r="D750" s="380">
        <f t="shared" si="13"/>
        <v>4.56769983686787</v>
      </c>
    </row>
    <row r="751" s="344" customFormat="1" ht="20.1" customHeight="1" spans="1:4">
      <c r="A751" s="377" t="s">
        <v>170</v>
      </c>
      <c r="B751" s="378">
        <v>2</v>
      </c>
      <c r="C751" s="381">
        <v>0</v>
      </c>
      <c r="D751" s="380">
        <f t="shared" si="13"/>
        <v>-100</v>
      </c>
    </row>
    <row r="752" s="344" customFormat="1" ht="20.1" customHeight="1" spans="1:4">
      <c r="A752" s="377" t="s">
        <v>171</v>
      </c>
      <c r="B752" s="378">
        <v>0</v>
      </c>
      <c r="C752" s="381">
        <v>0</v>
      </c>
      <c r="D752" s="380" t="str">
        <f t="shared" si="13"/>
        <v/>
      </c>
    </row>
    <row r="753" s="344" customFormat="1" ht="20.1" customHeight="1" spans="1:4">
      <c r="A753" s="377" t="s">
        <v>210</v>
      </c>
      <c r="B753" s="378">
        <v>63</v>
      </c>
      <c r="C753" s="381">
        <v>24</v>
      </c>
      <c r="D753" s="380">
        <f t="shared" si="13"/>
        <v>-61.9047619047619</v>
      </c>
    </row>
    <row r="754" s="344" customFormat="1" ht="20.1" customHeight="1" spans="1:4">
      <c r="A754" s="377" t="s">
        <v>709</v>
      </c>
      <c r="B754" s="378">
        <v>30</v>
      </c>
      <c r="C754" s="381">
        <v>17</v>
      </c>
      <c r="D754" s="380">
        <f t="shared" si="13"/>
        <v>-43.3333333333333</v>
      </c>
    </row>
    <row r="755" s="344" customFormat="1" ht="20.1" customHeight="1" spans="1:4">
      <c r="A755" s="377" t="s">
        <v>710</v>
      </c>
      <c r="B755" s="378">
        <v>0</v>
      </c>
      <c r="C755" s="379">
        <v>6</v>
      </c>
      <c r="D755" s="380" t="str">
        <f t="shared" si="13"/>
        <v/>
      </c>
    </row>
    <row r="756" s="344" customFormat="1" ht="20.1" customHeight="1" spans="1:4">
      <c r="A756" s="377" t="s">
        <v>178</v>
      </c>
      <c r="B756" s="378">
        <v>0</v>
      </c>
      <c r="C756" s="381">
        <v>0</v>
      </c>
      <c r="D756" s="380" t="str">
        <f t="shared" si="13"/>
        <v/>
      </c>
    </row>
    <row r="757" s="344" customFormat="1" ht="20.1" customHeight="1" spans="1:4">
      <c r="A757" s="377" t="s">
        <v>711</v>
      </c>
      <c r="B757" s="378">
        <v>16</v>
      </c>
      <c r="C757" s="381">
        <v>33</v>
      </c>
      <c r="D757" s="380">
        <f t="shared" si="13"/>
        <v>106.25</v>
      </c>
    </row>
    <row r="758" s="344" customFormat="1" ht="20.1" customHeight="1" spans="1:4">
      <c r="A758" s="377" t="s">
        <v>712</v>
      </c>
      <c r="B758" s="378">
        <v>2</v>
      </c>
      <c r="C758" s="381">
        <v>5</v>
      </c>
      <c r="D758" s="380">
        <f t="shared" si="13"/>
        <v>150</v>
      </c>
    </row>
    <row r="759" s="344" customFormat="1" ht="20.1" customHeight="1" spans="1:4">
      <c r="A759" s="377" t="s">
        <v>713</v>
      </c>
      <c r="B759" s="378">
        <v>2</v>
      </c>
      <c r="C759" s="379">
        <v>5</v>
      </c>
      <c r="D759" s="380">
        <f t="shared" si="13"/>
        <v>150</v>
      </c>
    </row>
    <row r="760" s="344" customFormat="1" ht="20.1" customHeight="1" spans="1:4">
      <c r="A760" s="377" t="s">
        <v>714</v>
      </c>
      <c r="B760" s="378">
        <v>0</v>
      </c>
      <c r="C760" s="381">
        <v>50</v>
      </c>
      <c r="D760" s="380" t="str">
        <f t="shared" si="13"/>
        <v/>
      </c>
    </row>
    <row r="761" s="344" customFormat="1" ht="20.1" customHeight="1" spans="1:4">
      <c r="A761" s="377" t="s">
        <v>169</v>
      </c>
      <c r="B761" s="378">
        <v>0</v>
      </c>
      <c r="C761" s="381">
        <v>0</v>
      </c>
      <c r="D761" s="380" t="str">
        <f t="shared" si="13"/>
        <v/>
      </c>
    </row>
    <row r="762" s="344" customFormat="1" ht="20.1" customHeight="1" spans="1:4">
      <c r="A762" s="377" t="s">
        <v>170</v>
      </c>
      <c r="B762" s="378">
        <v>0</v>
      </c>
      <c r="C762" s="381">
        <v>0</v>
      </c>
      <c r="D762" s="380" t="str">
        <f t="shared" si="13"/>
        <v/>
      </c>
    </row>
    <row r="763" s="344" customFormat="1" ht="20.1" customHeight="1" spans="1:4">
      <c r="A763" s="377" t="s">
        <v>171</v>
      </c>
      <c r="B763" s="378">
        <v>0</v>
      </c>
      <c r="C763" s="379">
        <v>0</v>
      </c>
      <c r="D763" s="380" t="str">
        <f t="shared" si="13"/>
        <v/>
      </c>
    </row>
    <row r="764" s="344" customFormat="1" ht="20.1" customHeight="1" spans="1:4">
      <c r="A764" s="377" t="s">
        <v>686</v>
      </c>
      <c r="B764" s="378">
        <v>0</v>
      </c>
      <c r="C764" s="381">
        <v>50</v>
      </c>
      <c r="D764" s="380" t="str">
        <f t="shared" si="13"/>
        <v/>
      </c>
    </row>
    <row r="765" s="344" customFormat="1" ht="20.1" customHeight="1" spans="1:4">
      <c r="A765" s="377" t="s">
        <v>715</v>
      </c>
      <c r="B765" s="378">
        <v>0</v>
      </c>
      <c r="C765" s="381">
        <v>0</v>
      </c>
      <c r="D765" s="380" t="str">
        <f t="shared" si="13"/>
        <v/>
      </c>
    </row>
    <row r="766" s="344" customFormat="1" ht="20.1" customHeight="1" spans="1:4">
      <c r="A766" s="377" t="s">
        <v>716</v>
      </c>
      <c r="B766" s="378">
        <v>0</v>
      </c>
      <c r="C766" s="379">
        <v>16</v>
      </c>
      <c r="D766" s="380" t="str">
        <f t="shared" si="13"/>
        <v/>
      </c>
    </row>
    <row r="767" s="344" customFormat="1" ht="20.1" customHeight="1" spans="1:4">
      <c r="A767" s="377" t="s">
        <v>169</v>
      </c>
      <c r="B767" s="378">
        <v>0</v>
      </c>
      <c r="C767" s="381">
        <v>0</v>
      </c>
      <c r="D767" s="380" t="str">
        <f t="shared" si="13"/>
        <v/>
      </c>
    </row>
    <row r="768" s="344" customFormat="1" ht="20.1" customHeight="1" spans="1:4">
      <c r="A768" s="377" t="s">
        <v>170</v>
      </c>
      <c r="B768" s="378">
        <v>0</v>
      </c>
      <c r="C768" s="381">
        <v>0</v>
      </c>
      <c r="D768" s="380" t="str">
        <f t="shared" si="13"/>
        <v/>
      </c>
    </row>
    <row r="769" s="344" customFormat="1" ht="20.1" customHeight="1" spans="1:4">
      <c r="A769" s="377" t="s">
        <v>171</v>
      </c>
      <c r="B769" s="378">
        <v>0</v>
      </c>
      <c r="C769" s="381">
        <v>0</v>
      </c>
      <c r="D769" s="380" t="str">
        <f t="shared" si="13"/>
        <v/>
      </c>
    </row>
    <row r="770" s="344" customFormat="1" ht="20.1" customHeight="1" spans="1:4">
      <c r="A770" s="377" t="s">
        <v>717</v>
      </c>
      <c r="B770" s="378">
        <v>0</v>
      </c>
      <c r="C770" s="381">
        <v>16</v>
      </c>
      <c r="D770" s="380" t="str">
        <f t="shared" si="13"/>
        <v/>
      </c>
    </row>
    <row r="771" s="344" customFormat="1" ht="20.1" customHeight="1" spans="1:4">
      <c r="A771" s="377" t="s">
        <v>718</v>
      </c>
      <c r="B771" s="378">
        <v>776</v>
      </c>
      <c r="C771" s="381">
        <v>0</v>
      </c>
      <c r="D771" s="380">
        <f t="shared" si="13"/>
        <v>-100</v>
      </c>
    </row>
    <row r="772" s="344" customFormat="1" ht="20.1" customHeight="1" spans="1:4">
      <c r="A772" s="377" t="s">
        <v>719</v>
      </c>
      <c r="B772" s="378">
        <v>776</v>
      </c>
      <c r="C772" s="381">
        <v>0</v>
      </c>
      <c r="D772" s="380">
        <f t="shared" si="13"/>
        <v>-100</v>
      </c>
    </row>
    <row r="773" s="344" customFormat="1" ht="20.1" customHeight="1" spans="1:4">
      <c r="A773" s="377" t="s">
        <v>720</v>
      </c>
      <c r="B773" s="378">
        <v>5001</v>
      </c>
      <c r="C773" s="381">
        <v>2756</v>
      </c>
      <c r="D773" s="380">
        <f t="shared" si="13"/>
        <v>-44.8910217956409</v>
      </c>
    </row>
    <row r="774" s="344" customFormat="1" ht="20.1" customHeight="1" spans="1:4">
      <c r="A774" s="377" t="s">
        <v>721</v>
      </c>
      <c r="B774" s="378">
        <v>283</v>
      </c>
      <c r="C774" s="381">
        <v>205</v>
      </c>
      <c r="D774" s="380">
        <f t="shared" si="13"/>
        <v>-27.5618374558304</v>
      </c>
    </row>
    <row r="775" s="344" customFormat="1" ht="20.1" customHeight="1" spans="1:4">
      <c r="A775" s="377" t="s">
        <v>169</v>
      </c>
      <c r="B775" s="378">
        <v>94</v>
      </c>
      <c r="C775" s="379">
        <v>20</v>
      </c>
      <c r="D775" s="380">
        <f t="shared" si="13"/>
        <v>-78.7234042553192</v>
      </c>
    </row>
    <row r="776" s="344" customFormat="1" ht="20.1" customHeight="1" spans="1:4">
      <c r="A776" s="377" t="s">
        <v>170</v>
      </c>
      <c r="B776" s="378">
        <v>20</v>
      </c>
      <c r="C776" s="381">
        <v>0</v>
      </c>
      <c r="D776" s="380">
        <f t="shared" si="13"/>
        <v>-100</v>
      </c>
    </row>
    <row r="777" s="344" customFormat="1" ht="20.1" customHeight="1" spans="1:4">
      <c r="A777" s="377" t="s">
        <v>171</v>
      </c>
      <c r="B777" s="378">
        <v>0</v>
      </c>
      <c r="C777" s="379">
        <v>0</v>
      </c>
      <c r="D777" s="380" t="str">
        <f t="shared" si="13"/>
        <v/>
      </c>
    </row>
    <row r="778" s="344" customFormat="1" ht="20.1" customHeight="1" spans="1:4">
      <c r="A778" s="377" t="s">
        <v>722</v>
      </c>
      <c r="B778" s="378">
        <v>0</v>
      </c>
      <c r="C778" s="381">
        <v>0</v>
      </c>
      <c r="D778" s="380" t="str">
        <f t="shared" si="13"/>
        <v/>
      </c>
    </row>
    <row r="779" s="344" customFormat="1" ht="20.1" customHeight="1" spans="1:4">
      <c r="A779" s="377" t="s">
        <v>723</v>
      </c>
      <c r="B779" s="378">
        <v>0</v>
      </c>
      <c r="C779" s="379">
        <v>0</v>
      </c>
      <c r="D779" s="380" t="str">
        <f t="shared" si="13"/>
        <v/>
      </c>
    </row>
    <row r="780" s="344" customFormat="1" ht="20.1" customHeight="1" spans="1:4">
      <c r="A780" s="377" t="s">
        <v>724</v>
      </c>
      <c r="B780" s="378">
        <v>0</v>
      </c>
      <c r="C780" s="379">
        <v>0</v>
      </c>
      <c r="D780" s="380" t="str">
        <f t="shared" si="13"/>
        <v/>
      </c>
    </row>
    <row r="781" s="344" customFormat="1" ht="20.1" customHeight="1" spans="1:4">
      <c r="A781" s="377" t="s">
        <v>725</v>
      </c>
      <c r="B781" s="378">
        <v>0</v>
      </c>
      <c r="C781" s="381">
        <v>0</v>
      </c>
      <c r="D781" s="380" t="str">
        <f t="shared" si="13"/>
        <v/>
      </c>
    </row>
    <row r="782" s="344" customFormat="1" ht="20.1" customHeight="1" spans="1:4">
      <c r="A782" s="377" t="s">
        <v>726</v>
      </c>
      <c r="B782" s="378">
        <v>0</v>
      </c>
      <c r="C782" s="381">
        <v>0</v>
      </c>
      <c r="D782" s="380" t="str">
        <f t="shared" si="13"/>
        <v/>
      </c>
    </row>
    <row r="783" s="344" customFormat="1" ht="20.1" customHeight="1" spans="1:4">
      <c r="A783" s="377" t="s">
        <v>727</v>
      </c>
      <c r="B783" s="378">
        <v>169</v>
      </c>
      <c r="C783" s="381">
        <v>185</v>
      </c>
      <c r="D783" s="380">
        <f t="shared" si="13"/>
        <v>9.46745562130178</v>
      </c>
    </row>
    <row r="784" s="344" customFormat="1" ht="20.1" customHeight="1" spans="1:4">
      <c r="A784" s="377" t="s">
        <v>728</v>
      </c>
      <c r="B784" s="378">
        <v>20</v>
      </c>
      <c r="C784" s="381">
        <v>3</v>
      </c>
      <c r="D784" s="380">
        <f t="shared" si="13"/>
        <v>-85</v>
      </c>
    </row>
    <row r="785" s="344" customFormat="1" ht="20.1" customHeight="1" spans="1:4">
      <c r="A785" s="377" t="s">
        <v>729</v>
      </c>
      <c r="B785" s="378">
        <v>0</v>
      </c>
      <c r="C785" s="381">
        <v>0</v>
      </c>
      <c r="D785" s="380" t="str">
        <f t="shared" si="13"/>
        <v/>
      </c>
    </row>
    <row r="786" s="344" customFormat="1" ht="20.1" customHeight="1" spans="1:4">
      <c r="A786" s="377" t="s">
        <v>730</v>
      </c>
      <c r="B786" s="378">
        <v>0</v>
      </c>
      <c r="C786" s="381">
        <v>0</v>
      </c>
      <c r="D786" s="380" t="str">
        <f t="shared" si="13"/>
        <v/>
      </c>
    </row>
    <row r="787" s="344" customFormat="1" ht="20.1" customHeight="1" spans="1:4">
      <c r="A787" s="377" t="s">
        <v>731</v>
      </c>
      <c r="B787" s="378">
        <v>20</v>
      </c>
      <c r="C787" s="381">
        <v>3</v>
      </c>
      <c r="D787" s="380">
        <f t="shared" si="13"/>
        <v>-85</v>
      </c>
    </row>
    <row r="788" s="344" customFormat="1" ht="20.1" customHeight="1" spans="1:4">
      <c r="A788" s="377" t="s">
        <v>732</v>
      </c>
      <c r="B788" s="378">
        <v>2373</v>
      </c>
      <c r="C788" s="381">
        <v>2256</v>
      </c>
      <c r="D788" s="380">
        <f t="shared" si="13"/>
        <v>-4.93046776232617</v>
      </c>
    </row>
    <row r="789" s="344" customFormat="1" ht="20.1" customHeight="1" spans="1:4">
      <c r="A789" s="377" t="s">
        <v>733</v>
      </c>
      <c r="B789" s="378">
        <v>1415</v>
      </c>
      <c r="C789" s="381">
        <v>0</v>
      </c>
      <c r="D789" s="380">
        <f t="shared" si="13"/>
        <v>-100</v>
      </c>
    </row>
    <row r="790" s="344" customFormat="1" ht="20.1" customHeight="1" spans="1:4">
      <c r="A790" s="377" t="s">
        <v>734</v>
      </c>
      <c r="B790" s="378">
        <v>863</v>
      </c>
      <c r="C790" s="379">
        <v>2256</v>
      </c>
      <c r="D790" s="380">
        <f t="shared" si="13"/>
        <v>161.413673232908</v>
      </c>
    </row>
    <row r="791" s="344" customFormat="1" ht="20.1" customHeight="1" spans="1:4">
      <c r="A791" s="377" t="s">
        <v>735</v>
      </c>
      <c r="B791" s="378">
        <v>0</v>
      </c>
      <c r="C791" s="381">
        <v>0</v>
      </c>
      <c r="D791" s="380" t="str">
        <f t="shared" si="13"/>
        <v/>
      </c>
    </row>
    <row r="792" s="344" customFormat="1" ht="20.1" customHeight="1" spans="1:4">
      <c r="A792" s="377" t="s">
        <v>736</v>
      </c>
      <c r="B792" s="378">
        <v>0</v>
      </c>
      <c r="C792" s="381">
        <v>0</v>
      </c>
      <c r="D792" s="380" t="str">
        <f t="shared" si="13"/>
        <v/>
      </c>
    </row>
    <row r="793" s="344" customFormat="1" ht="20.1" customHeight="1" spans="1:4">
      <c r="A793" s="377" t="s">
        <v>737</v>
      </c>
      <c r="B793" s="378">
        <v>0</v>
      </c>
      <c r="C793" s="381">
        <v>0</v>
      </c>
      <c r="D793" s="380" t="str">
        <f t="shared" si="13"/>
        <v/>
      </c>
    </row>
    <row r="794" s="344" customFormat="1" ht="20.1" customHeight="1" spans="1:4">
      <c r="A794" s="377" t="s">
        <v>738</v>
      </c>
      <c r="B794" s="378">
        <v>0</v>
      </c>
      <c r="C794" s="379">
        <v>0</v>
      </c>
      <c r="D794" s="380" t="str">
        <f t="shared" si="13"/>
        <v/>
      </c>
    </row>
    <row r="795" s="344" customFormat="1" ht="20.1" customHeight="1" spans="1:4">
      <c r="A795" s="377" t="s">
        <v>739</v>
      </c>
      <c r="B795" s="378">
        <v>25</v>
      </c>
      <c r="C795" s="381">
        <v>0</v>
      </c>
      <c r="D795" s="380">
        <f t="shared" si="13"/>
        <v>-100</v>
      </c>
    </row>
    <row r="796" s="344" customFormat="1" ht="20.1" customHeight="1" spans="1:4">
      <c r="A796" s="377" t="s">
        <v>740</v>
      </c>
      <c r="B796" s="378">
        <v>70</v>
      </c>
      <c r="C796" s="381">
        <v>0</v>
      </c>
      <c r="D796" s="380">
        <f t="shared" si="13"/>
        <v>-100</v>
      </c>
    </row>
    <row r="797" s="344" customFormat="1" ht="20.1" customHeight="1" spans="1:4">
      <c r="A797" s="377" t="s">
        <v>741</v>
      </c>
      <c r="B797" s="378">
        <v>1745</v>
      </c>
      <c r="C797" s="381">
        <v>0</v>
      </c>
      <c r="D797" s="380">
        <f t="shared" si="13"/>
        <v>-100</v>
      </c>
    </row>
    <row r="798" s="344" customFormat="1" ht="20.1" customHeight="1" spans="1:4">
      <c r="A798" s="377" t="s">
        <v>742</v>
      </c>
      <c r="B798" s="378">
        <v>0</v>
      </c>
      <c r="C798" s="381">
        <v>0</v>
      </c>
      <c r="D798" s="380" t="str">
        <f t="shared" ref="D798:D861" si="14">IFERROR((C798/B798-1)*100,"")</f>
        <v/>
      </c>
    </row>
    <row r="799" s="344" customFormat="1" ht="20.1" customHeight="1" spans="1:4">
      <c r="A799" s="377" t="s">
        <v>743</v>
      </c>
      <c r="B799" s="378">
        <v>1700</v>
      </c>
      <c r="C799" s="381">
        <v>0</v>
      </c>
      <c r="D799" s="380">
        <f t="shared" si="14"/>
        <v>-100</v>
      </c>
    </row>
    <row r="800" s="344" customFormat="1" ht="20.1" customHeight="1" spans="1:4">
      <c r="A800" s="377" t="s">
        <v>744</v>
      </c>
      <c r="B800" s="378">
        <v>0</v>
      </c>
      <c r="C800" s="381">
        <v>0</v>
      </c>
      <c r="D800" s="380" t="str">
        <f t="shared" si="14"/>
        <v/>
      </c>
    </row>
    <row r="801" s="344" customFormat="1" ht="20.1" customHeight="1" spans="1:4">
      <c r="A801" s="377" t="s">
        <v>745</v>
      </c>
      <c r="B801" s="378">
        <v>0</v>
      </c>
      <c r="C801" s="381">
        <v>0</v>
      </c>
      <c r="D801" s="380" t="str">
        <f t="shared" si="14"/>
        <v/>
      </c>
    </row>
    <row r="802" s="344" customFormat="1" ht="20.1" customHeight="1" spans="1:4">
      <c r="A802" s="377" t="s">
        <v>746</v>
      </c>
      <c r="B802" s="378">
        <v>0</v>
      </c>
      <c r="C802" s="381">
        <v>0</v>
      </c>
      <c r="D802" s="380" t="str">
        <f t="shared" si="14"/>
        <v/>
      </c>
    </row>
    <row r="803" s="344" customFormat="1" ht="20.1" customHeight="1" spans="1:4">
      <c r="A803" s="377" t="s">
        <v>747</v>
      </c>
      <c r="B803" s="378">
        <v>45</v>
      </c>
      <c r="C803" s="379">
        <v>0</v>
      </c>
      <c r="D803" s="380">
        <f t="shared" si="14"/>
        <v>-100</v>
      </c>
    </row>
    <row r="804" s="344" customFormat="1" ht="20.1" customHeight="1" spans="1:4">
      <c r="A804" s="377" t="s">
        <v>748</v>
      </c>
      <c r="B804" s="378">
        <v>28</v>
      </c>
      <c r="C804" s="381">
        <v>125</v>
      </c>
      <c r="D804" s="380">
        <f t="shared" si="14"/>
        <v>346.428571428571</v>
      </c>
    </row>
    <row r="805" s="344" customFormat="1" ht="20.1" customHeight="1" spans="1:4">
      <c r="A805" s="377" t="s">
        <v>749</v>
      </c>
      <c r="B805" s="378">
        <v>28</v>
      </c>
      <c r="C805" s="381">
        <v>24</v>
      </c>
      <c r="D805" s="380">
        <f t="shared" si="14"/>
        <v>-14.2857142857143</v>
      </c>
    </row>
    <row r="806" s="344" customFormat="1" ht="20.1" customHeight="1" spans="1:4">
      <c r="A806" s="377" t="s">
        <v>750</v>
      </c>
      <c r="B806" s="378">
        <v>0</v>
      </c>
      <c r="C806" s="381">
        <v>0</v>
      </c>
      <c r="D806" s="380" t="str">
        <f t="shared" si="14"/>
        <v/>
      </c>
    </row>
    <row r="807" s="344" customFormat="1" ht="20.1" customHeight="1" spans="1:4">
      <c r="A807" s="377" t="s">
        <v>751</v>
      </c>
      <c r="B807" s="378">
        <v>0</v>
      </c>
      <c r="C807" s="381">
        <v>0</v>
      </c>
      <c r="D807" s="380" t="str">
        <f t="shared" si="14"/>
        <v/>
      </c>
    </row>
    <row r="808" s="344" customFormat="1" ht="20.1" customHeight="1" spans="1:4">
      <c r="A808" s="377" t="s">
        <v>752</v>
      </c>
      <c r="B808" s="378">
        <v>0</v>
      </c>
      <c r="C808" s="381">
        <v>0</v>
      </c>
      <c r="D808" s="380" t="str">
        <f t="shared" si="14"/>
        <v/>
      </c>
    </row>
    <row r="809" s="344" customFormat="1" ht="20.1" customHeight="1" spans="1:4">
      <c r="A809" s="377" t="s">
        <v>753</v>
      </c>
      <c r="B809" s="378">
        <v>0</v>
      </c>
      <c r="C809" s="381">
        <v>0</v>
      </c>
      <c r="D809" s="380" t="str">
        <f t="shared" si="14"/>
        <v/>
      </c>
    </row>
    <row r="810" s="344" customFormat="1" ht="20.1" customHeight="1" spans="1:4">
      <c r="A810" s="377" t="s">
        <v>754</v>
      </c>
      <c r="B810" s="378">
        <v>0</v>
      </c>
      <c r="C810" s="379">
        <v>101</v>
      </c>
      <c r="D810" s="380" t="str">
        <f t="shared" si="14"/>
        <v/>
      </c>
    </row>
    <row r="811" s="344" customFormat="1" ht="20.1" customHeight="1" spans="1:4">
      <c r="A811" s="377" t="s">
        <v>755</v>
      </c>
      <c r="B811" s="378">
        <v>0</v>
      </c>
      <c r="C811" s="381">
        <v>0</v>
      </c>
      <c r="D811" s="380" t="str">
        <f t="shared" si="14"/>
        <v/>
      </c>
    </row>
    <row r="812" s="344" customFormat="1" ht="20.1" customHeight="1" spans="1:4">
      <c r="A812" s="377" t="s">
        <v>756</v>
      </c>
      <c r="B812" s="378">
        <v>0</v>
      </c>
      <c r="C812" s="381">
        <v>0</v>
      </c>
      <c r="D812" s="380" t="str">
        <f t="shared" si="14"/>
        <v/>
      </c>
    </row>
    <row r="813" s="344" customFormat="1" ht="20.1" customHeight="1" spans="1:4">
      <c r="A813" s="377" t="s">
        <v>757</v>
      </c>
      <c r="B813" s="378">
        <v>0</v>
      </c>
      <c r="C813" s="381">
        <v>0</v>
      </c>
      <c r="D813" s="380" t="str">
        <f t="shared" si="14"/>
        <v/>
      </c>
    </row>
    <row r="814" s="344" customFormat="1" ht="20.1" customHeight="1" spans="1:4">
      <c r="A814" s="377" t="s">
        <v>758</v>
      </c>
      <c r="B814" s="378">
        <v>0</v>
      </c>
      <c r="C814" s="381">
        <v>0</v>
      </c>
      <c r="D814" s="380" t="str">
        <f t="shared" si="14"/>
        <v/>
      </c>
    </row>
    <row r="815" s="344" customFormat="1" ht="20.1" customHeight="1" spans="1:4">
      <c r="A815" s="377" t="s">
        <v>759</v>
      </c>
      <c r="B815" s="378">
        <v>0</v>
      </c>
      <c r="C815" s="381">
        <v>0</v>
      </c>
      <c r="D815" s="380" t="str">
        <f t="shared" si="14"/>
        <v/>
      </c>
    </row>
    <row r="816" s="344" customFormat="1" ht="20.1" customHeight="1" spans="1:4">
      <c r="A816" s="377" t="s">
        <v>760</v>
      </c>
      <c r="B816" s="378">
        <v>0</v>
      </c>
      <c r="C816" s="381">
        <v>0</v>
      </c>
      <c r="D816" s="380" t="str">
        <f t="shared" si="14"/>
        <v/>
      </c>
    </row>
    <row r="817" s="344" customFormat="1" ht="20.1" customHeight="1" spans="1:4">
      <c r="A817" s="377" t="s">
        <v>761</v>
      </c>
      <c r="B817" s="378">
        <v>0</v>
      </c>
      <c r="C817" s="379">
        <v>0</v>
      </c>
      <c r="D817" s="380" t="str">
        <f t="shared" si="14"/>
        <v/>
      </c>
    </row>
    <row r="818" s="344" customFormat="1" ht="20.1" customHeight="1" spans="1:4">
      <c r="A818" s="377" t="s">
        <v>762</v>
      </c>
      <c r="B818" s="378">
        <v>0</v>
      </c>
      <c r="C818" s="381">
        <v>0</v>
      </c>
      <c r="D818" s="380" t="str">
        <f t="shared" si="14"/>
        <v/>
      </c>
    </row>
    <row r="819" s="344" customFormat="1" ht="20.1" customHeight="1" spans="1:4">
      <c r="A819" s="377" t="s">
        <v>763</v>
      </c>
      <c r="B819" s="378">
        <v>0</v>
      </c>
      <c r="C819" s="381">
        <v>0</v>
      </c>
      <c r="D819" s="380" t="str">
        <f t="shared" si="14"/>
        <v/>
      </c>
    </row>
    <row r="820" s="344" customFormat="1" ht="20.1" customHeight="1" spans="1:4">
      <c r="A820" s="377" t="s">
        <v>764</v>
      </c>
      <c r="B820" s="378">
        <v>0</v>
      </c>
      <c r="C820" s="381">
        <v>0</v>
      </c>
      <c r="D820" s="380" t="str">
        <f t="shared" si="14"/>
        <v/>
      </c>
    </row>
    <row r="821" s="344" customFormat="1" ht="20.1" customHeight="1" spans="1:4">
      <c r="A821" s="377" t="s">
        <v>765</v>
      </c>
      <c r="B821" s="378">
        <v>0</v>
      </c>
      <c r="C821" s="381">
        <v>0</v>
      </c>
      <c r="D821" s="380" t="str">
        <f t="shared" si="14"/>
        <v/>
      </c>
    </row>
    <row r="822" s="344" customFormat="1" ht="20.1" customHeight="1" spans="1:4">
      <c r="A822" s="377" t="s">
        <v>766</v>
      </c>
      <c r="B822" s="378">
        <v>0</v>
      </c>
      <c r="C822" s="381">
        <v>0</v>
      </c>
      <c r="D822" s="380" t="str">
        <f t="shared" si="14"/>
        <v/>
      </c>
    </row>
    <row r="823" s="344" customFormat="1" ht="20.1" customHeight="1" spans="1:4">
      <c r="A823" s="377" t="s">
        <v>767</v>
      </c>
      <c r="B823" s="378">
        <v>0</v>
      </c>
      <c r="C823" s="379">
        <v>0</v>
      </c>
      <c r="D823" s="380" t="str">
        <f t="shared" si="14"/>
        <v/>
      </c>
    </row>
    <row r="824" s="344" customFormat="1" ht="20.1" customHeight="1" spans="1:4">
      <c r="A824" s="377" t="s">
        <v>768</v>
      </c>
      <c r="B824" s="378">
        <v>0</v>
      </c>
      <c r="C824" s="381">
        <v>0</v>
      </c>
      <c r="D824" s="380" t="str">
        <f t="shared" si="14"/>
        <v/>
      </c>
    </row>
    <row r="825" s="344" customFormat="1" ht="20.1" customHeight="1" spans="1:4">
      <c r="A825" s="377" t="s">
        <v>769</v>
      </c>
      <c r="B825" s="378">
        <v>0</v>
      </c>
      <c r="C825" s="381">
        <v>0</v>
      </c>
      <c r="D825" s="380" t="str">
        <f t="shared" si="14"/>
        <v/>
      </c>
    </row>
    <row r="826" s="344" customFormat="1" ht="20.1" customHeight="1" spans="1:4">
      <c r="A826" s="377" t="s">
        <v>770</v>
      </c>
      <c r="B826" s="378">
        <v>0</v>
      </c>
      <c r="C826" s="379">
        <v>0</v>
      </c>
      <c r="D826" s="380" t="str">
        <f t="shared" si="14"/>
        <v/>
      </c>
    </row>
    <row r="827" s="344" customFormat="1" ht="20.1" customHeight="1" spans="1:4">
      <c r="A827" s="377" t="s">
        <v>771</v>
      </c>
      <c r="B827" s="378">
        <v>36</v>
      </c>
      <c r="C827" s="381">
        <v>0</v>
      </c>
      <c r="D827" s="380">
        <f t="shared" si="14"/>
        <v>-100</v>
      </c>
    </row>
    <row r="828" s="344" customFormat="1" ht="20.1" customHeight="1" spans="1:4">
      <c r="A828" s="377" t="s">
        <v>772</v>
      </c>
      <c r="B828" s="378">
        <v>36</v>
      </c>
      <c r="C828" s="381">
        <v>0</v>
      </c>
      <c r="D828" s="380">
        <f t="shared" si="14"/>
        <v>-100</v>
      </c>
    </row>
    <row r="829" s="344" customFormat="1" ht="20.1" customHeight="1" spans="1:4">
      <c r="A829" s="377" t="s">
        <v>773</v>
      </c>
      <c r="B829" s="378">
        <v>0</v>
      </c>
      <c r="C829" s="381">
        <v>0</v>
      </c>
      <c r="D829" s="380" t="str">
        <f t="shared" si="14"/>
        <v/>
      </c>
    </row>
    <row r="830" s="344" customFormat="1" ht="20.1" customHeight="1" spans="1:4">
      <c r="A830" s="377" t="s">
        <v>774</v>
      </c>
      <c r="B830" s="378">
        <v>0</v>
      </c>
      <c r="C830" s="381">
        <v>0</v>
      </c>
      <c r="D830" s="380" t="str">
        <f t="shared" si="14"/>
        <v/>
      </c>
    </row>
    <row r="831" s="344" customFormat="1" ht="20.1" customHeight="1" spans="1:4">
      <c r="A831" s="377" t="s">
        <v>775</v>
      </c>
      <c r="B831" s="378">
        <v>0</v>
      </c>
      <c r="C831" s="379">
        <v>0</v>
      </c>
      <c r="D831" s="380" t="str">
        <f t="shared" si="14"/>
        <v/>
      </c>
    </row>
    <row r="832" s="344" customFormat="1" ht="20.1" customHeight="1" spans="1:4">
      <c r="A832" s="377" t="s">
        <v>776</v>
      </c>
      <c r="B832" s="378">
        <v>0</v>
      </c>
      <c r="C832" s="381">
        <v>0</v>
      </c>
      <c r="D832" s="380" t="str">
        <f t="shared" si="14"/>
        <v/>
      </c>
    </row>
    <row r="833" s="344" customFormat="1" ht="20.1" customHeight="1" spans="1:4">
      <c r="A833" s="377" t="s">
        <v>777</v>
      </c>
      <c r="B833" s="378">
        <v>0</v>
      </c>
      <c r="C833" s="381">
        <v>0</v>
      </c>
      <c r="D833" s="380" t="str">
        <f t="shared" si="14"/>
        <v/>
      </c>
    </row>
    <row r="834" s="344" customFormat="1" ht="20.1" customHeight="1" spans="1:4">
      <c r="A834" s="377" t="s">
        <v>778</v>
      </c>
      <c r="B834" s="378">
        <v>0</v>
      </c>
      <c r="C834" s="381">
        <v>0</v>
      </c>
      <c r="D834" s="380" t="str">
        <f t="shared" si="14"/>
        <v/>
      </c>
    </row>
    <row r="835" s="344" customFormat="1" ht="20.1" customHeight="1" spans="1:4">
      <c r="A835" s="377" t="s">
        <v>779</v>
      </c>
      <c r="B835" s="378">
        <v>0</v>
      </c>
      <c r="C835" s="381">
        <v>0</v>
      </c>
      <c r="D835" s="380" t="str">
        <f t="shared" si="14"/>
        <v/>
      </c>
    </row>
    <row r="836" s="344" customFormat="1" ht="20.1" customHeight="1" spans="1:4">
      <c r="A836" s="377" t="s">
        <v>780</v>
      </c>
      <c r="B836" s="378">
        <v>0</v>
      </c>
      <c r="C836" s="381">
        <v>0</v>
      </c>
      <c r="D836" s="380" t="str">
        <f t="shared" si="14"/>
        <v/>
      </c>
    </row>
    <row r="837" s="344" customFormat="1" ht="20.1" customHeight="1" spans="1:4">
      <c r="A837" s="377" t="s">
        <v>781</v>
      </c>
      <c r="B837" s="378">
        <v>511</v>
      </c>
      <c r="C837" s="381">
        <v>157</v>
      </c>
      <c r="D837" s="380">
        <f t="shared" si="14"/>
        <v>-69.2759295499022</v>
      </c>
    </row>
    <row r="838" s="344" customFormat="1" ht="20.1" customHeight="1" spans="1:4">
      <c r="A838" s="377" t="s">
        <v>169</v>
      </c>
      <c r="B838" s="378">
        <v>0</v>
      </c>
      <c r="C838" s="381">
        <v>0</v>
      </c>
      <c r="D838" s="380" t="str">
        <f t="shared" si="14"/>
        <v/>
      </c>
    </row>
    <row r="839" s="344" customFormat="1" ht="20.1" customHeight="1" spans="1:4">
      <c r="A839" s="377" t="s">
        <v>170</v>
      </c>
      <c r="B839" s="378">
        <v>0</v>
      </c>
      <c r="C839" s="379">
        <v>0</v>
      </c>
      <c r="D839" s="380" t="str">
        <f t="shared" si="14"/>
        <v/>
      </c>
    </row>
    <row r="840" s="344" customFormat="1" ht="20.1" customHeight="1" spans="1:4">
      <c r="A840" s="377" t="s">
        <v>171</v>
      </c>
      <c r="B840" s="378">
        <v>0</v>
      </c>
      <c r="C840" s="381">
        <v>0</v>
      </c>
      <c r="D840" s="380" t="str">
        <f t="shared" si="14"/>
        <v/>
      </c>
    </row>
    <row r="841" s="344" customFormat="1" ht="20.1" customHeight="1" spans="1:4">
      <c r="A841" s="377" t="s">
        <v>782</v>
      </c>
      <c r="B841" s="378">
        <v>0</v>
      </c>
      <c r="C841" s="381">
        <v>0</v>
      </c>
      <c r="D841" s="380" t="str">
        <f t="shared" si="14"/>
        <v/>
      </c>
    </row>
    <row r="842" s="344" customFormat="1" ht="20.1" customHeight="1" spans="1:4">
      <c r="A842" s="377" t="s">
        <v>783</v>
      </c>
      <c r="B842" s="378">
        <v>266</v>
      </c>
      <c r="C842" s="381">
        <v>157</v>
      </c>
      <c r="D842" s="380">
        <f t="shared" si="14"/>
        <v>-40.9774436090226</v>
      </c>
    </row>
    <row r="843" s="344" customFormat="1" ht="20.1" customHeight="1" spans="1:4">
      <c r="A843" s="377" t="s">
        <v>784</v>
      </c>
      <c r="B843" s="378">
        <v>245</v>
      </c>
      <c r="C843" s="381">
        <v>0</v>
      </c>
      <c r="D843" s="380">
        <f t="shared" si="14"/>
        <v>-100</v>
      </c>
    </row>
    <row r="844" s="344" customFormat="1" ht="20.1" customHeight="1" spans="1:4">
      <c r="A844" s="377" t="s">
        <v>210</v>
      </c>
      <c r="B844" s="378">
        <v>0</v>
      </c>
      <c r="C844" s="381">
        <v>0</v>
      </c>
      <c r="D844" s="380" t="str">
        <f t="shared" si="14"/>
        <v/>
      </c>
    </row>
    <row r="845" s="344" customFormat="1" ht="20.1" customHeight="1" spans="1:4">
      <c r="A845" s="377" t="s">
        <v>785</v>
      </c>
      <c r="B845" s="378">
        <v>0</v>
      </c>
      <c r="C845" s="381">
        <v>0</v>
      </c>
      <c r="D845" s="380" t="str">
        <f t="shared" si="14"/>
        <v/>
      </c>
    </row>
    <row r="846" s="344" customFormat="1" ht="20.1" customHeight="1" spans="1:4">
      <c r="A846" s="377" t="s">
        <v>178</v>
      </c>
      <c r="B846" s="378">
        <v>0</v>
      </c>
      <c r="C846" s="381">
        <v>0</v>
      </c>
      <c r="D846" s="380" t="str">
        <f t="shared" si="14"/>
        <v/>
      </c>
    </row>
    <row r="847" s="344" customFormat="1" ht="20.1" customHeight="1" spans="1:4">
      <c r="A847" s="377" t="s">
        <v>786</v>
      </c>
      <c r="B847" s="378">
        <v>0</v>
      </c>
      <c r="C847" s="381">
        <v>0</v>
      </c>
      <c r="D847" s="380" t="str">
        <f t="shared" si="14"/>
        <v/>
      </c>
    </row>
    <row r="848" s="344" customFormat="1" ht="20.1" customHeight="1" spans="1:4">
      <c r="A848" s="377" t="s">
        <v>787</v>
      </c>
      <c r="B848" s="378">
        <v>5</v>
      </c>
      <c r="C848" s="381">
        <v>10</v>
      </c>
      <c r="D848" s="380">
        <f t="shared" si="14"/>
        <v>100</v>
      </c>
    </row>
    <row r="849" s="344" customFormat="1" ht="20.1" customHeight="1" spans="1:4">
      <c r="A849" s="377" t="s">
        <v>788</v>
      </c>
      <c r="B849" s="378">
        <v>5</v>
      </c>
      <c r="C849" s="381">
        <v>10</v>
      </c>
      <c r="D849" s="380">
        <f t="shared" si="14"/>
        <v>100</v>
      </c>
    </row>
    <row r="850" s="344" customFormat="1" ht="20.1" customHeight="1" spans="1:4">
      <c r="A850" s="377" t="s">
        <v>789</v>
      </c>
      <c r="B850" s="378">
        <v>89364</v>
      </c>
      <c r="C850" s="379">
        <v>33457</v>
      </c>
      <c r="D850" s="380">
        <f t="shared" si="14"/>
        <v>-62.5609865270131</v>
      </c>
    </row>
    <row r="851" s="344" customFormat="1" ht="20.1" customHeight="1" spans="1:4">
      <c r="A851" s="377" t="s">
        <v>790</v>
      </c>
      <c r="B851" s="378">
        <v>5904</v>
      </c>
      <c r="C851" s="381">
        <v>3232</v>
      </c>
      <c r="D851" s="380">
        <f t="shared" si="14"/>
        <v>-45.2574525745258</v>
      </c>
    </row>
    <row r="852" s="344" customFormat="1" ht="20.1" customHeight="1" spans="1:4">
      <c r="A852" s="377" t="s">
        <v>169</v>
      </c>
      <c r="B852" s="378">
        <v>1318</v>
      </c>
      <c r="C852" s="379">
        <v>1593</v>
      </c>
      <c r="D852" s="380">
        <f t="shared" si="14"/>
        <v>20.8649468892261</v>
      </c>
    </row>
    <row r="853" s="344" customFormat="1" ht="20.1" customHeight="1" spans="1:4">
      <c r="A853" s="377" t="s">
        <v>170</v>
      </c>
      <c r="B853" s="378">
        <v>697</v>
      </c>
      <c r="C853" s="379">
        <v>81</v>
      </c>
      <c r="D853" s="380">
        <f t="shared" si="14"/>
        <v>-88.3787661406026</v>
      </c>
    </row>
    <row r="854" s="344" customFormat="1" ht="20.1" customHeight="1" spans="1:4">
      <c r="A854" s="377" t="s">
        <v>171</v>
      </c>
      <c r="B854" s="378">
        <v>0</v>
      </c>
      <c r="C854" s="381">
        <v>0</v>
      </c>
      <c r="D854" s="380" t="str">
        <f t="shared" si="14"/>
        <v/>
      </c>
    </row>
    <row r="855" s="344" customFormat="1" ht="20.1" customHeight="1" spans="1:4">
      <c r="A855" s="377" t="s">
        <v>791</v>
      </c>
      <c r="B855" s="378">
        <v>1911</v>
      </c>
      <c r="C855" s="381">
        <v>1300</v>
      </c>
      <c r="D855" s="380">
        <f t="shared" si="14"/>
        <v>-31.9727891156463</v>
      </c>
    </row>
    <row r="856" s="344" customFormat="1" ht="20.1" customHeight="1" spans="1:4">
      <c r="A856" s="377" t="s">
        <v>792</v>
      </c>
      <c r="B856" s="378">
        <v>65</v>
      </c>
      <c r="C856" s="381">
        <v>0</v>
      </c>
      <c r="D856" s="380">
        <f t="shared" si="14"/>
        <v>-100</v>
      </c>
    </row>
    <row r="857" s="344" customFormat="1" ht="20.1" customHeight="1" spans="1:4">
      <c r="A857" s="377" t="s">
        <v>793</v>
      </c>
      <c r="B857" s="378">
        <v>0</v>
      </c>
      <c r="C857" s="381">
        <v>0</v>
      </c>
      <c r="D857" s="380" t="str">
        <f t="shared" si="14"/>
        <v/>
      </c>
    </row>
    <row r="858" s="344" customFormat="1" ht="20.1" customHeight="1" spans="1:4">
      <c r="A858" s="377" t="s">
        <v>794</v>
      </c>
      <c r="B858" s="378">
        <v>0</v>
      </c>
      <c r="C858" s="381">
        <v>0</v>
      </c>
      <c r="D858" s="380" t="str">
        <f t="shared" si="14"/>
        <v/>
      </c>
    </row>
    <row r="859" s="344" customFormat="1" ht="20.1" customHeight="1" spans="1:4">
      <c r="A859" s="377" t="s">
        <v>795</v>
      </c>
      <c r="B859" s="378">
        <v>154</v>
      </c>
      <c r="C859" s="381">
        <v>60</v>
      </c>
      <c r="D859" s="380">
        <f t="shared" si="14"/>
        <v>-61.038961038961</v>
      </c>
    </row>
    <row r="860" s="344" customFormat="1" ht="20.1" customHeight="1" spans="1:4">
      <c r="A860" s="377" t="s">
        <v>796</v>
      </c>
      <c r="B860" s="378">
        <v>0</v>
      </c>
      <c r="C860" s="381">
        <v>0</v>
      </c>
      <c r="D860" s="380" t="str">
        <f t="shared" si="14"/>
        <v/>
      </c>
    </row>
    <row r="861" s="344" customFormat="1" ht="20.1" customHeight="1" spans="1:4">
      <c r="A861" s="377" t="s">
        <v>797</v>
      </c>
      <c r="B861" s="378">
        <v>1759</v>
      </c>
      <c r="C861" s="381">
        <v>198</v>
      </c>
      <c r="D861" s="380">
        <f t="shared" si="14"/>
        <v>-88.7436043206367</v>
      </c>
    </row>
    <row r="862" s="344" customFormat="1" ht="20.1" customHeight="1" spans="1:4">
      <c r="A862" s="377" t="s">
        <v>798</v>
      </c>
      <c r="B862" s="378">
        <v>438</v>
      </c>
      <c r="C862" s="381">
        <v>1102</v>
      </c>
      <c r="D862" s="380">
        <f t="shared" ref="D862:D925" si="15">IFERROR((C862/B862-1)*100,"")</f>
        <v>151.598173515982</v>
      </c>
    </row>
    <row r="863" s="344" customFormat="1" ht="20.1" customHeight="1" spans="1:4">
      <c r="A863" s="377" t="s">
        <v>799</v>
      </c>
      <c r="B863" s="378">
        <v>438</v>
      </c>
      <c r="C863" s="381">
        <v>1102</v>
      </c>
      <c r="D863" s="380">
        <f t="shared" si="15"/>
        <v>151.598173515982</v>
      </c>
    </row>
    <row r="864" s="344" customFormat="1" ht="20.1" customHeight="1" spans="1:4">
      <c r="A864" s="377" t="s">
        <v>800</v>
      </c>
      <c r="B864" s="378">
        <v>79629</v>
      </c>
      <c r="C864" s="381">
        <v>26138</v>
      </c>
      <c r="D864" s="380">
        <f t="shared" si="15"/>
        <v>-67.1752753393864</v>
      </c>
    </row>
    <row r="865" s="344" customFormat="1" ht="20.1" customHeight="1" spans="1:4">
      <c r="A865" s="377" t="s">
        <v>801</v>
      </c>
      <c r="B865" s="378">
        <v>79312</v>
      </c>
      <c r="C865" s="379">
        <v>26104</v>
      </c>
      <c r="D865" s="380">
        <f t="shared" si="15"/>
        <v>-67.0869477506556</v>
      </c>
    </row>
    <row r="866" s="344" customFormat="1" ht="20.1" customHeight="1" spans="1:4">
      <c r="A866" s="377" t="s">
        <v>802</v>
      </c>
      <c r="B866" s="378">
        <v>317</v>
      </c>
      <c r="C866" s="381">
        <v>34</v>
      </c>
      <c r="D866" s="380">
        <f t="shared" si="15"/>
        <v>-89.2744479495268</v>
      </c>
    </row>
    <row r="867" s="344" customFormat="1" ht="20.1" customHeight="1" spans="1:4">
      <c r="A867" s="377" t="s">
        <v>803</v>
      </c>
      <c r="B867" s="378">
        <v>2435</v>
      </c>
      <c r="C867" s="381">
        <v>2010</v>
      </c>
      <c r="D867" s="380">
        <f t="shared" si="15"/>
        <v>-17.4537987679671</v>
      </c>
    </row>
    <row r="868" s="344" customFormat="1" ht="20.1" customHeight="1" spans="1:4">
      <c r="A868" s="377" t="s">
        <v>804</v>
      </c>
      <c r="B868" s="378">
        <v>2435</v>
      </c>
      <c r="C868" s="381">
        <v>2010</v>
      </c>
      <c r="D868" s="380">
        <f t="shared" si="15"/>
        <v>-17.4537987679671</v>
      </c>
    </row>
    <row r="869" s="344" customFormat="1" ht="20.1" customHeight="1" spans="1:4">
      <c r="A869" s="377" t="s">
        <v>805</v>
      </c>
      <c r="B869" s="378">
        <v>937</v>
      </c>
      <c r="C869" s="381">
        <v>971</v>
      </c>
      <c r="D869" s="380">
        <f t="shared" si="15"/>
        <v>3.62860192102454</v>
      </c>
    </row>
    <row r="870" s="344" customFormat="1" ht="20.1" customHeight="1" spans="1:4">
      <c r="A870" s="377" t="s">
        <v>806</v>
      </c>
      <c r="B870" s="378">
        <v>937</v>
      </c>
      <c r="C870" s="379">
        <v>971</v>
      </c>
      <c r="D870" s="380">
        <f t="shared" si="15"/>
        <v>3.62860192102454</v>
      </c>
    </row>
    <row r="871" s="344" customFormat="1" ht="20.1" customHeight="1" spans="1:4">
      <c r="A871" s="377" t="s">
        <v>807</v>
      </c>
      <c r="B871" s="378">
        <v>21</v>
      </c>
      <c r="C871" s="381">
        <v>4</v>
      </c>
      <c r="D871" s="380">
        <f t="shared" si="15"/>
        <v>-80.9523809523809</v>
      </c>
    </row>
    <row r="872" s="344" customFormat="1" ht="20.1" customHeight="1" spans="1:4">
      <c r="A872" s="377" t="s">
        <v>808</v>
      </c>
      <c r="B872" s="378">
        <v>21</v>
      </c>
      <c r="C872" s="379">
        <v>4</v>
      </c>
      <c r="D872" s="380">
        <f t="shared" si="15"/>
        <v>-80.9523809523809</v>
      </c>
    </row>
    <row r="873" s="344" customFormat="1" ht="20.1" customHeight="1" spans="1:4">
      <c r="A873" s="377" t="s">
        <v>809</v>
      </c>
      <c r="B873" s="378">
        <v>49471</v>
      </c>
      <c r="C873" s="379">
        <v>41699</v>
      </c>
      <c r="D873" s="380">
        <f t="shared" si="15"/>
        <v>-15.7102140648056</v>
      </c>
    </row>
    <row r="874" s="344" customFormat="1" ht="20.1" customHeight="1" spans="1:4">
      <c r="A874" s="377" t="s">
        <v>810</v>
      </c>
      <c r="B874" s="378">
        <v>14388</v>
      </c>
      <c r="C874" s="381">
        <v>6443</v>
      </c>
      <c r="D874" s="380">
        <f t="shared" si="15"/>
        <v>-55.2196274673339</v>
      </c>
    </row>
    <row r="875" s="344" customFormat="1" ht="20.1" customHeight="1" spans="1:4">
      <c r="A875" s="377" t="s">
        <v>169</v>
      </c>
      <c r="B875" s="378">
        <v>490</v>
      </c>
      <c r="C875" s="381">
        <v>497</v>
      </c>
      <c r="D875" s="380">
        <f t="shared" si="15"/>
        <v>1.42857142857142</v>
      </c>
    </row>
    <row r="876" s="344" customFormat="1" ht="20.1" customHeight="1" spans="1:4">
      <c r="A876" s="377" t="s">
        <v>170</v>
      </c>
      <c r="B876" s="378">
        <v>112</v>
      </c>
      <c r="C876" s="381">
        <v>45</v>
      </c>
      <c r="D876" s="380">
        <f t="shared" si="15"/>
        <v>-59.8214285714286</v>
      </c>
    </row>
    <row r="877" s="344" customFormat="1" ht="20.1" customHeight="1" spans="1:4">
      <c r="A877" s="377" t="s">
        <v>171</v>
      </c>
      <c r="B877" s="378">
        <v>0</v>
      </c>
      <c r="C877" s="381">
        <v>0</v>
      </c>
      <c r="D877" s="380" t="str">
        <f t="shared" si="15"/>
        <v/>
      </c>
    </row>
    <row r="878" s="344" customFormat="1" ht="20.1" customHeight="1" spans="1:4">
      <c r="A878" s="377" t="s">
        <v>178</v>
      </c>
      <c r="B878" s="378">
        <v>3712</v>
      </c>
      <c r="C878" s="381">
        <v>2262</v>
      </c>
      <c r="D878" s="380">
        <f t="shared" si="15"/>
        <v>-39.0625</v>
      </c>
    </row>
    <row r="879" s="344" customFormat="1" ht="20.1" customHeight="1" spans="1:4">
      <c r="A879" s="377" t="s">
        <v>811</v>
      </c>
      <c r="B879" s="378">
        <v>368</v>
      </c>
      <c r="C879" s="381">
        <v>0</v>
      </c>
      <c r="D879" s="380">
        <f t="shared" si="15"/>
        <v>-100</v>
      </c>
    </row>
    <row r="880" s="344" customFormat="1" ht="20.1" customHeight="1" spans="1:4">
      <c r="A880" s="377" t="s">
        <v>812</v>
      </c>
      <c r="B880" s="378">
        <v>241</v>
      </c>
      <c r="C880" s="381">
        <v>93</v>
      </c>
      <c r="D880" s="380">
        <f t="shared" si="15"/>
        <v>-61.4107883817427</v>
      </c>
    </row>
    <row r="881" s="344" customFormat="1" ht="20.1" customHeight="1" spans="1:4">
      <c r="A881" s="377" t="s">
        <v>813</v>
      </c>
      <c r="B881" s="378">
        <v>403</v>
      </c>
      <c r="C881" s="381">
        <v>379</v>
      </c>
      <c r="D881" s="380">
        <f t="shared" si="15"/>
        <v>-5.95533498759305</v>
      </c>
    </row>
    <row r="882" s="344" customFormat="1" ht="20.1" customHeight="1" spans="1:4">
      <c r="A882" s="377" t="s">
        <v>814</v>
      </c>
      <c r="B882" s="378">
        <v>87</v>
      </c>
      <c r="C882" s="381">
        <v>0</v>
      </c>
      <c r="D882" s="380">
        <f t="shared" si="15"/>
        <v>-100</v>
      </c>
    </row>
    <row r="883" s="344" customFormat="1" ht="20.1" customHeight="1" spans="1:4">
      <c r="A883" s="377" t="s">
        <v>815</v>
      </c>
      <c r="B883" s="378">
        <v>0</v>
      </c>
      <c r="C883" s="381">
        <v>0</v>
      </c>
      <c r="D883" s="380" t="str">
        <f t="shared" si="15"/>
        <v/>
      </c>
    </row>
    <row r="884" s="344" customFormat="1" ht="20.1" customHeight="1" spans="1:4">
      <c r="A884" s="377" t="s">
        <v>816</v>
      </c>
      <c r="B884" s="378">
        <v>0</v>
      </c>
      <c r="C884" s="381">
        <v>3</v>
      </c>
      <c r="D884" s="380" t="str">
        <f t="shared" si="15"/>
        <v/>
      </c>
    </row>
    <row r="885" s="344" customFormat="1" ht="20.1" customHeight="1" spans="1:4">
      <c r="A885" s="377" t="s">
        <v>817</v>
      </c>
      <c r="B885" s="378">
        <v>8</v>
      </c>
      <c r="C885" s="381">
        <v>0</v>
      </c>
      <c r="D885" s="380">
        <f t="shared" si="15"/>
        <v>-100</v>
      </c>
    </row>
    <row r="886" s="344" customFormat="1" ht="20.1" customHeight="1" spans="1:4">
      <c r="A886" s="377" t="s">
        <v>818</v>
      </c>
      <c r="B886" s="378">
        <v>0</v>
      </c>
      <c r="C886" s="381">
        <v>0</v>
      </c>
      <c r="D886" s="380" t="str">
        <f t="shared" si="15"/>
        <v/>
      </c>
    </row>
    <row r="887" s="344" customFormat="1" ht="20.1" customHeight="1" spans="1:4">
      <c r="A887" s="377" t="s">
        <v>819</v>
      </c>
      <c r="B887" s="378">
        <v>30</v>
      </c>
      <c r="C887" s="381">
        <v>0</v>
      </c>
      <c r="D887" s="380">
        <f t="shared" si="15"/>
        <v>-100</v>
      </c>
    </row>
    <row r="888" s="344" customFormat="1" ht="20.1" customHeight="1" spans="1:4">
      <c r="A888" s="377" t="s">
        <v>820</v>
      </c>
      <c r="B888" s="378">
        <v>36</v>
      </c>
      <c r="C888" s="381">
        <v>525</v>
      </c>
      <c r="D888" s="380">
        <f t="shared" si="15"/>
        <v>1358.33333333333</v>
      </c>
    </row>
    <row r="889" s="344" customFormat="1" ht="20.1" customHeight="1" spans="1:4">
      <c r="A889" s="377" t="s">
        <v>821</v>
      </c>
      <c r="B889" s="378">
        <v>0</v>
      </c>
      <c r="C889" s="381">
        <v>0</v>
      </c>
      <c r="D889" s="380" t="str">
        <f t="shared" si="15"/>
        <v/>
      </c>
    </row>
    <row r="890" s="344" customFormat="1" ht="20.1" customHeight="1" spans="1:4">
      <c r="A890" s="377" t="s">
        <v>822</v>
      </c>
      <c r="B890" s="378">
        <v>2555</v>
      </c>
      <c r="C890" s="381">
        <v>1915</v>
      </c>
      <c r="D890" s="380">
        <f t="shared" si="15"/>
        <v>-25.0489236790607</v>
      </c>
    </row>
    <row r="891" s="344" customFormat="1" ht="20.1" customHeight="1" spans="1:4">
      <c r="A891" s="377" t="s">
        <v>823</v>
      </c>
      <c r="B891" s="378">
        <v>10</v>
      </c>
      <c r="C891" s="381">
        <v>0</v>
      </c>
      <c r="D891" s="380">
        <f t="shared" si="15"/>
        <v>-100</v>
      </c>
    </row>
    <row r="892" s="344" customFormat="1" ht="20.1" customHeight="1" spans="1:4">
      <c r="A892" s="377" t="s">
        <v>824</v>
      </c>
      <c r="B892" s="378">
        <v>0</v>
      </c>
      <c r="C892" s="381">
        <v>0</v>
      </c>
      <c r="D892" s="380" t="str">
        <f t="shared" si="15"/>
        <v/>
      </c>
    </row>
    <row r="893" s="344" customFormat="1" ht="20.1" customHeight="1" spans="1:4">
      <c r="A893" s="377" t="s">
        <v>825</v>
      </c>
      <c r="B893" s="378">
        <v>1351</v>
      </c>
      <c r="C893" s="381">
        <v>259</v>
      </c>
      <c r="D893" s="380">
        <f t="shared" si="15"/>
        <v>-80.8290155440415</v>
      </c>
    </row>
    <row r="894" s="344" customFormat="1" ht="20.1" customHeight="1" spans="1:4">
      <c r="A894" s="377" t="s">
        <v>826</v>
      </c>
      <c r="B894" s="378">
        <v>296</v>
      </c>
      <c r="C894" s="381">
        <v>452</v>
      </c>
      <c r="D894" s="380">
        <f t="shared" si="15"/>
        <v>52.7027027027027</v>
      </c>
    </row>
    <row r="895" s="344" customFormat="1" ht="20.1" customHeight="1" spans="1:4">
      <c r="A895" s="377" t="s">
        <v>827</v>
      </c>
      <c r="B895" s="378">
        <v>3582</v>
      </c>
      <c r="C895" s="381">
        <v>0</v>
      </c>
      <c r="D895" s="380">
        <f t="shared" si="15"/>
        <v>-100</v>
      </c>
    </row>
    <row r="896" s="344" customFormat="1" ht="20.1" customHeight="1" spans="1:4">
      <c r="A896" s="377" t="s">
        <v>828</v>
      </c>
      <c r="B896" s="378">
        <v>4</v>
      </c>
      <c r="C896" s="381">
        <v>5</v>
      </c>
      <c r="D896" s="380">
        <f t="shared" si="15"/>
        <v>25</v>
      </c>
    </row>
    <row r="897" s="344" customFormat="1" ht="20.1" customHeight="1" spans="1:4">
      <c r="A897" s="377" t="s">
        <v>829</v>
      </c>
      <c r="B897" s="378">
        <v>0</v>
      </c>
      <c r="C897" s="381">
        <v>0</v>
      </c>
      <c r="D897" s="380" t="str">
        <f t="shared" si="15"/>
        <v/>
      </c>
    </row>
    <row r="898" s="344" customFormat="1" ht="20.1" customHeight="1" spans="1:4">
      <c r="A898" s="377" t="s">
        <v>830</v>
      </c>
      <c r="B898" s="378">
        <v>228</v>
      </c>
      <c r="C898" s="381">
        <v>0</v>
      </c>
      <c r="D898" s="380">
        <f t="shared" si="15"/>
        <v>-100</v>
      </c>
    </row>
    <row r="899" s="344" customFormat="1" ht="20.1" customHeight="1" spans="1:4">
      <c r="A899" s="377" t="s">
        <v>831</v>
      </c>
      <c r="B899" s="378">
        <v>875</v>
      </c>
      <c r="C899" s="379">
        <v>8</v>
      </c>
      <c r="D899" s="380">
        <f t="shared" si="15"/>
        <v>-99.0857142857143</v>
      </c>
    </row>
    <row r="900" s="344" customFormat="1" ht="20.1" customHeight="1" spans="1:4">
      <c r="A900" s="377" t="s">
        <v>832</v>
      </c>
      <c r="B900" s="378">
        <v>9806</v>
      </c>
      <c r="C900" s="381">
        <v>8759</v>
      </c>
      <c r="D900" s="380">
        <f t="shared" si="15"/>
        <v>-10.6771364470732</v>
      </c>
    </row>
    <row r="901" s="344" customFormat="1" ht="20.1" customHeight="1" spans="1:4">
      <c r="A901" s="377" t="s">
        <v>169</v>
      </c>
      <c r="B901" s="378">
        <v>5064</v>
      </c>
      <c r="C901" s="381">
        <v>5245</v>
      </c>
      <c r="D901" s="380">
        <f t="shared" si="15"/>
        <v>3.5742496050553</v>
      </c>
    </row>
    <row r="902" s="344" customFormat="1" ht="20.1" customHeight="1" spans="1:4">
      <c r="A902" s="377" t="s">
        <v>170</v>
      </c>
      <c r="B902" s="378">
        <v>7</v>
      </c>
      <c r="C902" s="381">
        <v>66</v>
      </c>
      <c r="D902" s="380">
        <f t="shared" si="15"/>
        <v>842.857142857143</v>
      </c>
    </row>
    <row r="903" s="344" customFormat="1" ht="20.1" customHeight="1" spans="1:4">
      <c r="A903" s="377" t="s">
        <v>171</v>
      </c>
      <c r="B903" s="378">
        <v>0</v>
      </c>
      <c r="C903" s="381">
        <v>0</v>
      </c>
      <c r="D903" s="380" t="str">
        <f t="shared" si="15"/>
        <v/>
      </c>
    </row>
    <row r="904" s="344" customFormat="1" ht="20.1" customHeight="1" spans="1:4">
      <c r="A904" s="377" t="s">
        <v>833</v>
      </c>
      <c r="B904" s="378">
        <v>324</v>
      </c>
      <c r="C904" s="381">
        <v>334</v>
      </c>
      <c r="D904" s="380">
        <f t="shared" si="15"/>
        <v>3.08641975308641</v>
      </c>
    </row>
    <row r="905" s="344" customFormat="1" ht="20.1" customHeight="1" spans="1:4">
      <c r="A905" s="377" t="s">
        <v>834</v>
      </c>
      <c r="B905" s="378">
        <v>352</v>
      </c>
      <c r="C905" s="381">
        <v>29</v>
      </c>
      <c r="D905" s="380">
        <f t="shared" si="15"/>
        <v>-91.7613636363636</v>
      </c>
    </row>
    <row r="906" s="344" customFormat="1" ht="20.1" customHeight="1" spans="1:4">
      <c r="A906" s="377" t="s">
        <v>835</v>
      </c>
      <c r="B906" s="378">
        <v>0</v>
      </c>
      <c r="C906" s="381">
        <v>0</v>
      </c>
      <c r="D906" s="380" t="str">
        <f t="shared" si="15"/>
        <v/>
      </c>
    </row>
    <row r="907" s="344" customFormat="1" ht="20.1" customHeight="1" spans="1:4">
      <c r="A907" s="377" t="s">
        <v>836</v>
      </c>
      <c r="B907" s="378">
        <v>156</v>
      </c>
      <c r="C907" s="381">
        <v>190</v>
      </c>
      <c r="D907" s="380">
        <f t="shared" si="15"/>
        <v>21.7948717948718</v>
      </c>
    </row>
    <row r="908" s="344" customFormat="1" ht="20.1" customHeight="1" spans="1:4">
      <c r="A908" s="377" t="s">
        <v>837</v>
      </c>
      <c r="B908" s="378">
        <v>507</v>
      </c>
      <c r="C908" s="381">
        <v>669</v>
      </c>
      <c r="D908" s="380">
        <f t="shared" si="15"/>
        <v>31.9526627218935</v>
      </c>
    </row>
    <row r="909" s="344" customFormat="1" ht="20.1" customHeight="1" spans="1:4">
      <c r="A909" s="377" t="s">
        <v>838</v>
      </c>
      <c r="B909" s="378">
        <v>2</v>
      </c>
      <c r="C909" s="381">
        <v>0</v>
      </c>
      <c r="D909" s="380">
        <f t="shared" si="15"/>
        <v>-100</v>
      </c>
    </row>
    <row r="910" s="344" customFormat="1" ht="20.1" customHeight="1" spans="1:4">
      <c r="A910" s="377" t="s">
        <v>839</v>
      </c>
      <c r="B910" s="378">
        <v>168</v>
      </c>
      <c r="C910" s="381">
        <v>0</v>
      </c>
      <c r="D910" s="380">
        <f t="shared" si="15"/>
        <v>-100</v>
      </c>
    </row>
    <row r="911" s="344" customFormat="1" ht="20.1" customHeight="1" spans="1:4">
      <c r="A911" s="377" t="s">
        <v>840</v>
      </c>
      <c r="B911" s="378">
        <v>6</v>
      </c>
      <c r="C911" s="381">
        <v>10</v>
      </c>
      <c r="D911" s="380">
        <f t="shared" si="15"/>
        <v>66.6666666666667</v>
      </c>
    </row>
    <row r="912" s="344" customFormat="1" ht="20.1" customHeight="1" spans="1:4">
      <c r="A912" s="377" t="s">
        <v>841</v>
      </c>
      <c r="B912" s="378">
        <v>0</v>
      </c>
      <c r="C912" s="381">
        <v>0</v>
      </c>
      <c r="D912" s="380" t="str">
        <f t="shared" si="15"/>
        <v/>
      </c>
    </row>
    <row r="913" s="344" customFormat="1" ht="20.1" customHeight="1" spans="1:4">
      <c r="A913" s="377" t="s">
        <v>842</v>
      </c>
      <c r="B913" s="378">
        <v>0</v>
      </c>
      <c r="C913" s="381">
        <v>0</v>
      </c>
      <c r="D913" s="380" t="str">
        <f t="shared" si="15"/>
        <v/>
      </c>
    </row>
    <row r="914" s="344" customFormat="1" ht="20.1" customHeight="1" spans="1:4">
      <c r="A914" s="377" t="s">
        <v>843</v>
      </c>
      <c r="B914" s="378">
        <v>100</v>
      </c>
      <c r="C914" s="381">
        <v>0</v>
      </c>
      <c r="D914" s="380">
        <f t="shared" si="15"/>
        <v>-100</v>
      </c>
    </row>
    <row r="915" s="344" customFormat="1" ht="20.1" customHeight="1" spans="1:4">
      <c r="A915" s="377" t="s">
        <v>844</v>
      </c>
      <c r="B915" s="378">
        <v>0</v>
      </c>
      <c r="C915" s="381">
        <v>0</v>
      </c>
      <c r="D915" s="380" t="str">
        <f t="shared" si="15"/>
        <v/>
      </c>
    </row>
    <row r="916" s="344" customFormat="1" ht="20.1" customHeight="1" spans="1:4">
      <c r="A916" s="377" t="s">
        <v>845</v>
      </c>
      <c r="B916" s="378">
        <v>0</v>
      </c>
      <c r="C916" s="381">
        <v>0</v>
      </c>
      <c r="D916" s="380" t="str">
        <f t="shared" si="15"/>
        <v/>
      </c>
    </row>
    <row r="917" s="344" customFormat="1" ht="20.1" customHeight="1" spans="1:4">
      <c r="A917" s="377" t="s">
        <v>846</v>
      </c>
      <c r="B917" s="378">
        <v>0</v>
      </c>
      <c r="C917" s="381">
        <v>0</v>
      </c>
      <c r="D917" s="380" t="str">
        <f t="shared" si="15"/>
        <v/>
      </c>
    </row>
    <row r="918" s="344" customFormat="1" ht="20.1" customHeight="1" spans="1:4">
      <c r="A918" s="377" t="s">
        <v>847</v>
      </c>
      <c r="B918" s="378">
        <v>2809</v>
      </c>
      <c r="C918" s="381">
        <v>2164</v>
      </c>
      <c r="D918" s="380">
        <f t="shared" si="15"/>
        <v>-22.9619081523674</v>
      </c>
    </row>
    <row r="919" s="344" customFormat="1" ht="20.1" customHeight="1" spans="1:4">
      <c r="A919" s="377" t="s">
        <v>848</v>
      </c>
      <c r="B919" s="378">
        <v>0</v>
      </c>
      <c r="C919" s="381">
        <v>0</v>
      </c>
      <c r="D919" s="380" t="str">
        <f t="shared" si="15"/>
        <v/>
      </c>
    </row>
    <row r="920" s="344" customFormat="1" ht="20.1" customHeight="1" spans="1:4">
      <c r="A920" s="377" t="s">
        <v>817</v>
      </c>
      <c r="B920" s="378">
        <v>0</v>
      </c>
      <c r="C920" s="381">
        <v>5</v>
      </c>
      <c r="D920" s="380" t="str">
        <f t="shared" si="15"/>
        <v/>
      </c>
    </row>
    <row r="921" s="344" customFormat="1" ht="20.1" customHeight="1" spans="1:4">
      <c r="A921" s="377" t="s">
        <v>849</v>
      </c>
      <c r="B921" s="378">
        <v>0</v>
      </c>
      <c r="C921" s="379">
        <v>0</v>
      </c>
      <c r="D921" s="380" t="str">
        <f t="shared" si="15"/>
        <v/>
      </c>
    </row>
    <row r="922" s="344" customFormat="1" ht="20.1" customHeight="1" spans="1:4">
      <c r="A922" s="377" t="s">
        <v>850</v>
      </c>
      <c r="B922" s="378">
        <v>311</v>
      </c>
      <c r="C922" s="381">
        <v>47</v>
      </c>
      <c r="D922" s="380">
        <f t="shared" si="15"/>
        <v>-84.887459807074</v>
      </c>
    </row>
    <row r="923" s="344" customFormat="1" ht="20.1" customHeight="1" spans="1:4">
      <c r="A923" s="377" t="s">
        <v>851</v>
      </c>
      <c r="B923" s="378">
        <v>8756</v>
      </c>
      <c r="C923" s="381">
        <v>11427</v>
      </c>
      <c r="D923" s="380">
        <f t="shared" si="15"/>
        <v>30.5047967108269</v>
      </c>
    </row>
    <row r="924" s="344" customFormat="1" ht="20.1" customHeight="1" spans="1:4">
      <c r="A924" s="377" t="s">
        <v>169</v>
      </c>
      <c r="B924" s="378">
        <v>537</v>
      </c>
      <c r="C924" s="381">
        <v>567</v>
      </c>
      <c r="D924" s="380">
        <f t="shared" si="15"/>
        <v>5.58659217877095</v>
      </c>
    </row>
    <row r="925" s="344" customFormat="1" ht="20.1" customHeight="1" spans="1:4">
      <c r="A925" s="377" t="s">
        <v>170</v>
      </c>
      <c r="B925" s="378">
        <v>3</v>
      </c>
      <c r="C925" s="381">
        <v>2</v>
      </c>
      <c r="D925" s="380">
        <f t="shared" si="15"/>
        <v>-33.3333333333333</v>
      </c>
    </row>
    <row r="926" s="344" customFormat="1" ht="20.1" customHeight="1" spans="1:4">
      <c r="A926" s="377" t="s">
        <v>171</v>
      </c>
      <c r="B926" s="378">
        <v>0</v>
      </c>
      <c r="C926" s="381">
        <v>0</v>
      </c>
      <c r="D926" s="380" t="str">
        <f t="shared" ref="D926:D989" si="16">IFERROR((C926/B926-1)*100,"")</f>
        <v/>
      </c>
    </row>
    <row r="927" s="344" customFormat="1" ht="20.1" customHeight="1" spans="1:4">
      <c r="A927" s="377" t="s">
        <v>852</v>
      </c>
      <c r="B927" s="378">
        <v>758</v>
      </c>
      <c r="C927" s="381">
        <v>770</v>
      </c>
      <c r="D927" s="380">
        <f t="shared" si="16"/>
        <v>1.58311345646438</v>
      </c>
    </row>
    <row r="928" s="344" customFormat="1" ht="20.1" customHeight="1" spans="1:4">
      <c r="A928" s="377" t="s">
        <v>853</v>
      </c>
      <c r="B928" s="378">
        <v>5425</v>
      </c>
      <c r="C928" s="381">
        <v>8297</v>
      </c>
      <c r="D928" s="380">
        <f t="shared" si="16"/>
        <v>52.9400921658986</v>
      </c>
    </row>
    <row r="929" s="344" customFormat="1" ht="20.1" customHeight="1" spans="1:4">
      <c r="A929" s="377" t="s">
        <v>854</v>
      </c>
      <c r="B929" s="378">
        <v>485</v>
      </c>
      <c r="C929" s="381">
        <v>847</v>
      </c>
      <c r="D929" s="380">
        <f t="shared" si="16"/>
        <v>74.639175257732</v>
      </c>
    </row>
    <row r="930" s="344" customFormat="1" ht="20.1" customHeight="1" spans="1:4">
      <c r="A930" s="377" t="s">
        <v>855</v>
      </c>
      <c r="B930" s="378">
        <v>12</v>
      </c>
      <c r="C930" s="381">
        <v>0</v>
      </c>
      <c r="D930" s="380">
        <f t="shared" si="16"/>
        <v>-100</v>
      </c>
    </row>
    <row r="931" s="344" customFormat="1" ht="20.1" customHeight="1" spans="1:4">
      <c r="A931" s="377" t="s">
        <v>856</v>
      </c>
      <c r="B931" s="378">
        <v>249</v>
      </c>
      <c r="C931" s="381">
        <v>6</v>
      </c>
      <c r="D931" s="380">
        <f t="shared" si="16"/>
        <v>-97.5903614457831</v>
      </c>
    </row>
    <row r="932" s="344" customFormat="1" ht="20.1" customHeight="1" spans="1:4">
      <c r="A932" s="377" t="s">
        <v>857</v>
      </c>
      <c r="B932" s="378">
        <v>30</v>
      </c>
      <c r="C932" s="381">
        <v>40</v>
      </c>
      <c r="D932" s="380">
        <f t="shared" si="16"/>
        <v>33.3333333333333</v>
      </c>
    </row>
    <row r="933" s="344" customFormat="1" ht="20.1" customHeight="1" spans="1:4">
      <c r="A933" s="377" t="s">
        <v>858</v>
      </c>
      <c r="B933" s="378">
        <v>312</v>
      </c>
      <c r="C933" s="381">
        <v>6</v>
      </c>
      <c r="D933" s="380">
        <f t="shared" si="16"/>
        <v>-98.0769230769231</v>
      </c>
    </row>
    <row r="934" s="344" customFormat="1" ht="20.1" customHeight="1" spans="1:4">
      <c r="A934" s="377" t="s">
        <v>859</v>
      </c>
      <c r="B934" s="378">
        <v>170</v>
      </c>
      <c r="C934" s="381">
        <v>327</v>
      </c>
      <c r="D934" s="380">
        <f t="shared" si="16"/>
        <v>92.3529411764706</v>
      </c>
    </row>
    <row r="935" s="344" customFormat="1" ht="20.1" customHeight="1" spans="1:4">
      <c r="A935" s="377" t="s">
        <v>860</v>
      </c>
      <c r="B935" s="378">
        <v>0</v>
      </c>
      <c r="C935" s="381">
        <v>0</v>
      </c>
      <c r="D935" s="380" t="str">
        <f t="shared" si="16"/>
        <v/>
      </c>
    </row>
    <row r="936" s="344" customFormat="1" ht="20.1" customHeight="1" spans="1:4">
      <c r="A936" s="377" t="s">
        <v>861</v>
      </c>
      <c r="B936" s="378">
        <v>0</v>
      </c>
      <c r="C936" s="381">
        <v>0</v>
      </c>
      <c r="D936" s="380" t="str">
        <f t="shared" si="16"/>
        <v/>
      </c>
    </row>
    <row r="937" s="344" customFormat="1" ht="20.1" customHeight="1" spans="1:4">
      <c r="A937" s="377" t="s">
        <v>862</v>
      </c>
      <c r="B937" s="378">
        <v>194</v>
      </c>
      <c r="C937" s="381">
        <v>145</v>
      </c>
      <c r="D937" s="380">
        <f t="shared" si="16"/>
        <v>-25.2577319587629</v>
      </c>
    </row>
    <row r="938" s="344" customFormat="1" ht="20.1" customHeight="1" spans="1:4">
      <c r="A938" s="377" t="s">
        <v>863</v>
      </c>
      <c r="B938" s="378">
        <v>289</v>
      </c>
      <c r="C938" s="381">
        <v>3</v>
      </c>
      <c r="D938" s="380">
        <f t="shared" si="16"/>
        <v>-98.961937716263</v>
      </c>
    </row>
    <row r="939" s="344" customFormat="1" ht="20.1" customHeight="1" spans="1:4">
      <c r="A939" s="377" t="s">
        <v>864</v>
      </c>
      <c r="B939" s="378">
        <v>217</v>
      </c>
      <c r="C939" s="381">
        <v>186</v>
      </c>
      <c r="D939" s="380">
        <f t="shared" si="16"/>
        <v>-14.2857142857143</v>
      </c>
    </row>
    <row r="940" s="344" customFormat="1" ht="20.1" customHeight="1" spans="1:4">
      <c r="A940" s="377" t="s">
        <v>865</v>
      </c>
      <c r="B940" s="378">
        <v>0</v>
      </c>
      <c r="C940" s="381">
        <v>0</v>
      </c>
      <c r="D940" s="380" t="str">
        <f t="shared" si="16"/>
        <v/>
      </c>
    </row>
    <row r="941" s="344" customFormat="1" ht="20.1" customHeight="1" spans="1:4">
      <c r="A941" s="377" t="s">
        <v>866</v>
      </c>
      <c r="B941" s="378">
        <v>0</v>
      </c>
      <c r="C941" s="381">
        <v>0</v>
      </c>
      <c r="D941" s="380" t="str">
        <f t="shared" si="16"/>
        <v/>
      </c>
    </row>
    <row r="942" s="344" customFormat="1" ht="20.1" customHeight="1" spans="1:4">
      <c r="A942" s="377" t="s">
        <v>867</v>
      </c>
      <c r="B942" s="378">
        <v>18</v>
      </c>
      <c r="C942" s="381">
        <v>223</v>
      </c>
      <c r="D942" s="380">
        <f t="shared" si="16"/>
        <v>1138.88888888889</v>
      </c>
    </row>
    <row r="943" s="344" customFormat="1" ht="20.1" customHeight="1" spans="1:4">
      <c r="A943" s="377" t="s">
        <v>868</v>
      </c>
      <c r="B943" s="378">
        <v>54</v>
      </c>
      <c r="C943" s="381">
        <v>0</v>
      </c>
      <c r="D943" s="380">
        <f t="shared" si="16"/>
        <v>-100</v>
      </c>
    </row>
    <row r="944" s="344" customFormat="1" ht="20.1" customHeight="1" spans="1:4">
      <c r="A944" s="377" t="s">
        <v>869</v>
      </c>
      <c r="B944" s="378">
        <v>1</v>
      </c>
      <c r="C944" s="381">
        <v>2</v>
      </c>
      <c r="D944" s="380">
        <f t="shared" si="16"/>
        <v>100</v>
      </c>
    </row>
    <row r="945" s="344" customFormat="1" ht="20.1" customHeight="1" spans="1:4">
      <c r="A945" s="377" t="s">
        <v>844</v>
      </c>
      <c r="B945" s="378">
        <v>0</v>
      </c>
      <c r="C945" s="381">
        <v>0</v>
      </c>
      <c r="D945" s="380" t="str">
        <f t="shared" si="16"/>
        <v/>
      </c>
    </row>
    <row r="946" s="344" customFormat="1" ht="20.1" customHeight="1" spans="1:4">
      <c r="A946" s="377" t="s">
        <v>870</v>
      </c>
      <c r="B946" s="378">
        <v>0</v>
      </c>
      <c r="C946" s="381">
        <v>0</v>
      </c>
      <c r="D946" s="380" t="str">
        <f t="shared" si="16"/>
        <v/>
      </c>
    </row>
    <row r="947" s="344" customFormat="1" ht="20.1" customHeight="1" spans="1:4">
      <c r="A947" s="377" t="s">
        <v>871</v>
      </c>
      <c r="B947" s="378">
        <v>1</v>
      </c>
      <c r="C947" s="381">
        <v>1</v>
      </c>
      <c r="D947" s="380">
        <f t="shared" si="16"/>
        <v>0</v>
      </c>
    </row>
    <row r="948" s="344" customFormat="1" ht="20.1" customHeight="1" spans="1:4">
      <c r="A948" s="377" t="s">
        <v>872</v>
      </c>
      <c r="B948" s="378">
        <v>0</v>
      </c>
      <c r="C948" s="381">
        <v>0</v>
      </c>
      <c r="D948" s="380" t="str">
        <f t="shared" si="16"/>
        <v/>
      </c>
    </row>
    <row r="949" s="344" customFormat="1" ht="20.1" customHeight="1" spans="1:4">
      <c r="A949" s="377" t="s">
        <v>873</v>
      </c>
      <c r="B949" s="378">
        <v>0</v>
      </c>
      <c r="C949" s="379">
        <v>0</v>
      </c>
      <c r="D949" s="380" t="str">
        <f t="shared" si="16"/>
        <v/>
      </c>
    </row>
    <row r="950" s="344" customFormat="1" ht="20.1" customHeight="1" spans="1:4">
      <c r="A950" s="377" t="s">
        <v>874</v>
      </c>
      <c r="B950" s="378">
        <v>1</v>
      </c>
      <c r="C950" s="381">
        <v>5</v>
      </c>
      <c r="D950" s="380">
        <f t="shared" si="16"/>
        <v>400</v>
      </c>
    </row>
    <row r="951" s="344" customFormat="1" ht="20.1" customHeight="1" spans="1:4">
      <c r="A951" s="377" t="s">
        <v>875</v>
      </c>
      <c r="B951" s="378">
        <v>2624</v>
      </c>
      <c r="C951" s="381">
        <v>2452</v>
      </c>
      <c r="D951" s="380">
        <f t="shared" si="16"/>
        <v>-6.55487804878049</v>
      </c>
    </row>
    <row r="952" s="344" customFormat="1" ht="20.1" customHeight="1" spans="1:4">
      <c r="A952" s="377" t="s">
        <v>169</v>
      </c>
      <c r="B952" s="378">
        <v>0</v>
      </c>
      <c r="C952" s="381">
        <v>0</v>
      </c>
      <c r="D952" s="380" t="str">
        <f t="shared" si="16"/>
        <v/>
      </c>
    </row>
    <row r="953" s="344" customFormat="1" ht="20.1" customHeight="1" spans="1:4">
      <c r="A953" s="377" t="s">
        <v>170</v>
      </c>
      <c r="B953" s="378">
        <v>381</v>
      </c>
      <c r="C953" s="381">
        <v>181</v>
      </c>
      <c r="D953" s="380">
        <f t="shared" si="16"/>
        <v>-52.49343832021</v>
      </c>
    </row>
    <row r="954" s="344" customFormat="1" ht="20.1" customHeight="1" spans="1:4">
      <c r="A954" s="377" t="s">
        <v>171</v>
      </c>
      <c r="B954" s="378">
        <v>0</v>
      </c>
      <c r="C954" s="381">
        <v>0</v>
      </c>
      <c r="D954" s="380" t="str">
        <f t="shared" si="16"/>
        <v/>
      </c>
    </row>
    <row r="955" s="344" customFormat="1" ht="20.1" customHeight="1" spans="1:4">
      <c r="A955" s="377" t="s">
        <v>876</v>
      </c>
      <c r="B955" s="378">
        <v>528</v>
      </c>
      <c r="C955" s="381">
        <v>698</v>
      </c>
      <c r="D955" s="380">
        <f t="shared" si="16"/>
        <v>32.1969696969697</v>
      </c>
    </row>
    <row r="956" s="344" customFormat="1" ht="20.1" customHeight="1" spans="1:4">
      <c r="A956" s="377" t="s">
        <v>877</v>
      </c>
      <c r="B956" s="378">
        <v>1019</v>
      </c>
      <c r="C956" s="381">
        <v>19</v>
      </c>
      <c r="D956" s="380">
        <f t="shared" si="16"/>
        <v>-98.135426889107</v>
      </c>
    </row>
    <row r="957" s="344" customFormat="1" ht="20.1" customHeight="1" spans="1:4">
      <c r="A957" s="377" t="s">
        <v>878</v>
      </c>
      <c r="B957" s="378">
        <v>416</v>
      </c>
      <c r="C957" s="381">
        <v>0</v>
      </c>
      <c r="D957" s="380">
        <f t="shared" si="16"/>
        <v>-100</v>
      </c>
    </row>
    <row r="958" s="344" customFormat="1" ht="20.1" customHeight="1" spans="1:4">
      <c r="A958" s="377" t="s">
        <v>879</v>
      </c>
      <c r="B958" s="378">
        <v>259</v>
      </c>
      <c r="C958" s="381">
        <v>1050</v>
      </c>
      <c r="D958" s="380">
        <f t="shared" si="16"/>
        <v>305.405405405405</v>
      </c>
    </row>
    <row r="959" s="344" customFormat="1" ht="20.1" customHeight="1" spans="1:4">
      <c r="A959" s="377" t="s">
        <v>880</v>
      </c>
      <c r="B959" s="378">
        <v>0</v>
      </c>
      <c r="C959" s="381">
        <v>0</v>
      </c>
      <c r="D959" s="380" t="str">
        <f t="shared" si="16"/>
        <v/>
      </c>
    </row>
    <row r="960" s="344" customFormat="1" ht="20.1" customHeight="1" spans="1:4">
      <c r="A960" s="377" t="s">
        <v>178</v>
      </c>
      <c r="B960" s="378">
        <v>0</v>
      </c>
      <c r="C960" s="379">
        <v>0</v>
      </c>
      <c r="D960" s="380" t="str">
        <f t="shared" si="16"/>
        <v/>
      </c>
    </row>
    <row r="961" s="344" customFormat="1" ht="20.1" customHeight="1" spans="1:4">
      <c r="A961" s="377" t="s">
        <v>881</v>
      </c>
      <c r="B961" s="378">
        <v>21</v>
      </c>
      <c r="C961" s="381">
        <v>504</v>
      </c>
      <c r="D961" s="380">
        <f t="shared" si="16"/>
        <v>2300</v>
      </c>
    </row>
    <row r="962" s="344" customFormat="1" ht="20.1" customHeight="1" spans="1:4">
      <c r="A962" s="377" t="s">
        <v>882</v>
      </c>
      <c r="B962" s="378">
        <v>12325</v>
      </c>
      <c r="C962" s="381">
        <v>11767</v>
      </c>
      <c r="D962" s="380">
        <f t="shared" si="16"/>
        <v>-4.52738336713996</v>
      </c>
    </row>
    <row r="963" s="344" customFormat="1" ht="20.1" customHeight="1" spans="1:4">
      <c r="A963" s="377" t="s">
        <v>883</v>
      </c>
      <c r="B963" s="378">
        <v>90</v>
      </c>
      <c r="C963" s="381">
        <v>207</v>
      </c>
      <c r="D963" s="380">
        <f t="shared" si="16"/>
        <v>130</v>
      </c>
    </row>
    <row r="964" s="344" customFormat="1" ht="20.1" customHeight="1" spans="1:4">
      <c r="A964" s="377" t="s">
        <v>884</v>
      </c>
      <c r="B964" s="378">
        <v>0</v>
      </c>
      <c r="C964" s="381">
        <v>0</v>
      </c>
      <c r="D964" s="380" t="str">
        <f t="shared" si="16"/>
        <v/>
      </c>
    </row>
    <row r="965" s="344" customFormat="1" ht="20.1" customHeight="1" spans="1:4">
      <c r="A965" s="377" t="s">
        <v>885</v>
      </c>
      <c r="B965" s="378">
        <v>12234</v>
      </c>
      <c r="C965" s="381">
        <v>11060</v>
      </c>
      <c r="D965" s="380">
        <f t="shared" si="16"/>
        <v>-9.5962072911558</v>
      </c>
    </row>
    <row r="966" s="344" customFormat="1" ht="20.1" customHeight="1" spans="1:4">
      <c r="A966" s="377" t="s">
        <v>886</v>
      </c>
      <c r="B966" s="378">
        <v>0</v>
      </c>
      <c r="C966" s="381">
        <v>0</v>
      </c>
      <c r="D966" s="380" t="str">
        <f t="shared" si="16"/>
        <v/>
      </c>
    </row>
    <row r="967" s="344" customFormat="1" ht="20.1" customHeight="1" spans="1:4">
      <c r="A967" s="377" t="s">
        <v>887</v>
      </c>
      <c r="B967" s="378">
        <v>0</v>
      </c>
      <c r="C967" s="379">
        <v>500</v>
      </c>
      <c r="D967" s="380" t="str">
        <f t="shared" si="16"/>
        <v/>
      </c>
    </row>
    <row r="968" s="344" customFormat="1" ht="20.1" customHeight="1" spans="1:4">
      <c r="A968" s="377" t="s">
        <v>888</v>
      </c>
      <c r="B968" s="378">
        <v>1</v>
      </c>
      <c r="C968" s="381">
        <v>0</v>
      </c>
      <c r="D968" s="380">
        <f t="shared" si="16"/>
        <v>-100</v>
      </c>
    </row>
    <row r="969" s="344" customFormat="1" ht="20.1" customHeight="1" spans="1:4">
      <c r="A969" s="377" t="s">
        <v>889</v>
      </c>
      <c r="B969" s="378">
        <v>1512</v>
      </c>
      <c r="C969" s="381">
        <v>846</v>
      </c>
      <c r="D969" s="380">
        <f t="shared" si="16"/>
        <v>-44.047619047619</v>
      </c>
    </row>
    <row r="970" s="344" customFormat="1" ht="20.1" customHeight="1" spans="1:4">
      <c r="A970" s="377" t="s">
        <v>890</v>
      </c>
      <c r="B970" s="378">
        <v>0</v>
      </c>
      <c r="C970" s="381">
        <v>0</v>
      </c>
      <c r="D970" s="380" t="str">
        <f t="shared" si="16"/>
        <v/>
      </c>
    </row>
    <row r="971" s="344" customFormat="1" ht="20.1" customHeight="1" spans="1:4">
      <c r="A971" s="377" t="s">
        <v>891</v>
      </c>
      <c r="B971" s="378">
        <v>388</v>
      </c>
      <c r="C971" s="381">
        <v>559</v>
      </c>
      <c r="D971" s="380">
        <f t="shared" si="16"/>
        <v>44.0721649484536</v>
      </c>
    </row>
    <row r="972" s="344" customFormat="1" ht="20.1" customHeight="1" spans="1:4">
      <c r="A972" s="377" t="s">
        <v>892</v>
      </c>
      <c r="B972" s="378">
        <v>812</v>
      </c>
      <c r="C972" s="381">
        <v>285</v>
      </c>
      <c r="D972" s="380">
        <f t="shared" si="16"/>
        <v>-64.9014778325123</v>
      </c>
    </row>
    <row r="973" s="344" customFormat="1" ht="20.1" customHeight="1" spans="1:4">
      <c r="A973" s="377" t="s">
        <v>893</v>
      </c>
      <c r="B973" s="378">
        <v>0</v>
      </c>
      <c r="C973" s="379">
        <v>0</v>
      </c>
      <c r="D973" s="380" t="str">
        <f t="shared" si="16"/>
        <v/>
      </c>
    </row>
    <row r="974" s="344" customFormat="1" ht="20.1" customHeight="1" spans="1:4">
      <c r="A974" s="377" t="s">
        <v>894</v>
      </c>
      <c r="B974" s="378">
        <v>312</v>
      </c>
      <c r="C974" s="381">
        <v>2</v>
      </c>
      <c r="D974" s="380">
        <f t="shared" si="16"/>
        <v>-99.3589743589744</v>
      </c>
    </row>
    <row r="975" s="344" customFormat="1" ht="20.1" customHeight="1" spans="1:4">
      <c r="A975" s="377" t="s">
        <v>895</v>
      </c>
      <c r="B975" s="378">
        <v>0</v>
      </c>
      <c r="C975" s="381">
        <v>0</v>
      </c>
      <c r="D975" s="380" t="str">
        <f t="shared" si="16"/>
        <v/>
      </c>
    </row>
    <row r="976" s="344" customFormat="1" ht="20.1" customHeight="1" spans="1:4">
      <c r="A976" s="377" t="s">
        <v>896</v>
      </c>
      <c r="B976" s="378">
        <v>0</v>
      </c>
      <c r="C976" s="379">
        <v>0</v>
      </c>
      <c r="D976" s="380" t="str">
        <f t="shared" si="16"/>
        <v/>
      </c>
    </row>
    <row r="977" s="344" customFormat="1" ht="20.1" customHeight="1" spans="1:4">
      <c r="A977" s="377" t="s">
        <v>897</v>
      </c>
      <c r="B977" s="378">
        <v>0</v>
      </c>
      <c r="C977" s="381">
        <v>0</v>
      </c>
      <c r="D977" s="380" t="str">
        <f t="shared" si="16"/>
        <v/>
      </c>
    </row>
    <row r="978" s="344" customFormat="1" ht="20.1" customHeight="1" spans="1:4">
      <c r="A978" s="377" t="s">
        <v>898</v>
      </c>
      <c r="B978" s="378">
        <v>60</v>
      </c>
      <c r="C978" s="381">
        <v>5</v>
      </c>
      <c r="D978" s="380">
        <f t="shared" si="16"/>
        <v>-91.6666666666667</v>
      </c>
    </row>
    <row r="979" s="344" customFormat="1" ht="20.1" customHeight="1" spans="1:4">
      <c r="A979" s="377" t="s">
        <v>899</v>
      </c>
      <c r="B979" s="378">
        <v>0</v>
      </c>
      <c r="C979" s="379">
        <v>0</v>
      </c>
      <c r="D979" s="380" t="str">
        <f t="shared" si="16"/>
        <v/>
      </c>
    </row>
    <row r="980" s="344" customFormat="1" ht="20.1" customHeight="1" spans="1:4">
      <c r="A980" s="377" t="s">
        <v>900</v>
      </c>
      <c r="B980" s="378">
        <v>60</v>
      </c>
      <c r="C980" s="379">
        <v>5</v>
      </c>
      <c r="D980" s="380">
        <f t="shared" si="16"/>
        <v>-91.6666666666667</v>
      </c>
    </row>
    <row r="981" s="344" customFormat="1" ht="20.1" customHeight="1" spans="1:4">
      <c r="A981" s="377" t="s">
        <v>901</v>
      </c>
      <c r="B981" s="378">
        <v>26032</v>
      </c>
      <c r="C981" s="381">
        <v>2782</v>
      </c>
      <c r="D981" s="380">
        <f t="shared" si="16"/>
        <v>-89.3131530424093</v>
      </c>
    </row>
    <row r="982" s="344" customFormat="1" ht="20.1" customHeight="1" spans="1:4">
      <c r="A982" s="377" t="s">
        <v>902</v>
      </c>
      <c r="B982" s="378">
        <v>8380</v>
      </c>
      <c r="C982" s="381">
        <v>2735</v>
      </c>
      <c r="D982" s="380">
        <f t="shared" si="16"/>
        <v>-67.36276849642</v>
      </c>
    </row>
    <row r="983" s="344" customFormat="1" ht="20.1" customHeight="1" spans="1:4">
      <c r="A983" s="377" t="s">
        <v>169</v>
      </c>
      <c r="B983" s="378">
        <v>393</v>
      </c>
      <c r="C983" s="381">
        <v>374</v>
      </c>
      <c r="D983" s="380">
        <f t="shared" si="16"/>
        <v>-4.83460559796438</v>
      </c>
    </row>
    <row r="984" s="344" customFormat="1" ht="20.1" customHeight="1" spans="1:4">
      <c r="A984" s="377" t="s">
        <v>170</v>
      </c>
      <c r="B984" s="378">
        <v>329</v>
      </c>
      <c r="C984" s="381">
        <v>1593</v>
      </c>
      <c r="D984" s="380">
        <f t="shared" si="16"/>
        <v>384.19452887538</v>
      </c>
    </row>
    <row r="985" s="344" customFormat="1" ht="20.1" customHeight="1" spans="1:4">
      <c r="A985" s="377" t="s">
        <v>171</v>
      </c>
      <c r="B985" s="378">
        <v>0</v>
      </c>
      <c r="C985" s="381">
        <v>0</v>
      </c>
      <c r="D985" s="380" t="str">
        <f t="shared" si="16"/>
        <v/>
      </c>
    </row>
    <row r="986" s="344" customFormat="1" ht="20.1" customHeight="1" spans="1:4">
      <c r="A986" s="377" t="s">
        <v>903</v>
      </c>
      <c r="B986" s="378">
        <v>1582</v>
      </c>
      <c r="C986" s="381">
        <v>0</v>
      </c>
      <c r="D986" s="380">
        <f t="shared" si="16"/>
        <v>-100</v>
      </c>
    </row>
    <row r="987" s="344" customFormat="1" ht="20.1" customHeight="1" spans="1:4">
      <c r="A987" s="377" t="s">
        <v>904</v>
      </c>
      <c r="B987" s="378">
        <v>1420</v>
      </c>
      <c r="C987" s="381">
        <v>673</v>
      </c>
      <c r="D987" s="380">
        <f t="shared" si="16"/>
        <v>-52.6056338028169</v>
      </c>
    </row>
    <row r="988" s="344" customFormat="1" ht="20.1" customHeight="1" spans="1:4">
      <c r="A988" s="377" t="s">
        <v>905</v>
      </c>
      <c r="B988" s="378">
        <v>96</v>
      </c>
      <c r="C988" s="381">
        <v>0</v>
      </c>
      <c r="D988" s="380">
        <f t="shared" si="16"/>
        <v>-100</v>
      </c>
    </row>
    <row r="989" s="344" customFormat="1" ht="20.1" customHeight="1" spans="1:4">
      <c r="A989" s="377" t="s">
        <v>906</v>
      </c>
      <c r="B989" s="378">
        <v>0</v>
      </c>
      <c r="C989" s="381">
        <v>26</v>
      </c>
      <c r="D989" s="380" t="str">
        <f t="shared" si="16"/>
        <v/>
      </c>
    </row>
    <row r="990" s="344" customFormat="1" ht="20.1" customHeight="1" spans="1:4">
      <c r="A990" s="377" t="s">
        <v>907</v>
      </c>
      <c r="B990" s="378">
        <v>0</v>
      </c>
      <c r="C990" s="381">
        <v>0</v>
      </c>
      <c r="D990" s="380" t="str">
        <f t="shared" ref="D990:D1053" si="17">IFERROR((C990/B990-1)*100,"")</f>
        <v/>
      </c>
    </row>
    <row r="991" s="344" customFormat="1" ht="20.1" customHeight="1" spans="1:4">
      <c r="A991" s="377" t="s">
        <v>908</v>
      </c>
      <c r="B991" s="378">
        <v>4559</v>
      </c>
      <c r="C991" s="381">
        <v>69</v>
      </c>
      <c r="D991" s="380">
        <f t="shared" si="17"/>
        <v>-98.4865101996052</v>
      </c>
    </row>
    <row r="992" s="344" customFormat="1" ht="20.1" customHeight="1" spans="1:4">
      <c r="A992" s="377" t="s">
        <v>909</v>
      </c>
      <c r="B992" s="378">
        <v>0</v>
      </c>
      <c r="C992" s="381">
        <v>0</v>
      </c>
      <c r="D992" s="380" t="str">
        <f t="shared" si="17"/>
        <v/>
      </c>
    </row>
    <row r="993" s="344" customFormat="1" ht="20.1" customHeight="1" spans="1:4">
      <c r="A993" s="377" t="s">
        <v>910</v>
      </c>
      <c r="B993" s="378">
        <v>0</v>
      </c>
      <c r="C993" s="381">
        <v>0</v>
      </c>
      <c r="D993" s="380" t="str">
        <f t="shared" si="17"/>
        <v/>
      </c>
    </row>
    <row r="994" s="344" customFormat="1" ht="20.1" customHeight="1" spans="1:4">
      <c r="A994" s="377" t="s">
        <v>911</v>
      </c>
      <c r="B994" s="378">
        <v>1</v>
      </c>
      <c r="C994" s="381">
        <v>0</v>
      </c>
      <c r="D994" s="380">
        <f t="shared" si="17"/>
        <v>-100</v>
      </c>
    </row>
    <row r="995" s="344" customFormat="1" ht="20.1" customHeight="1" spans="1:4">
      <c r="A995" s="377" t="s">
        <v>912</v>
      </c>
      <c r="B995" s="378">
        <v>0</v>
      </c>
      <c r="C995" s="381">
        <v>0</v>
      </c>
      <c r="D995" s="380" t="str">
        <f t="shared" si="17"/>
        <v/>
      </c>
    </row>
    <row r="996" s="344" customFormat="1" ht="20.1" customHeight="1" spans="1:4">
      <c r="A996" s="377" t="s">
        <v>913</v>
      </c>
      <c r="B996" s="378">
        <v>0</v>
      </c>
      <c r="C996" s="381">
        <v>0</v>
      </c>
      <c r="D996" s="380" t="str">
        <f t="shared" si="17"/>
        <v/>
      </c>
    </row>
    <row r="997" s="344" customFormat="1" ht="20.1" customHeight="1" spans="1:4">
      <c r="A997" s="377" t="s">
        <v>914</v>
      </c>
      <c r="B997" s="378">
        <v>0</v>
      </c>
      <c r="C997" s="381">
        <v>0</v>
      </c>
      <c r="D997" s="380" t="str">
        <f t="shared" si="17"/>
        <v/>
      </c>
    </row>
    <row r="998" s="344" customFormat="1" ht="20.1" customHeight="1" spans="1:4">
      <c r="A998" s="377" t="s">
        <v>915</v>
      </c>
      <c r="B998" s="378">
        <v>0</v>
      </c>
      <c r="C998" s="381">
        <v>0</v>
      </c>
      <c r="D998" s="380" t="str">
        <f t="shared" si="17"/>
        <v/>
      </c>
    </row>
    <row r="999" s="344" customFormat="1" ht="20.1" customHeight="1" spans="1:4">
      <c r="A999" s="377" t="s">
        <v>916</v>
      </c>
      <c r="B999" s="378">
        <v>0</v>
      </c>
      <c r="C999" s="381">
        <v>0</v>
      </c>
      <c r="D999" s="380" t="str">
        <f t="shared" si="17"/>
        <v/>
      </c>
    </row>
    <row r="1000" s="344" customFormat="1" ht="20.1" customHeight="1" spans="1:4">
      <c r="A1000" s="377" t="s">
        <v>917</v>
      </c>
      <c r="B1000" s="378">
        <v>0</v>
      </c>
      <c r="C1000" s="381">
        <v>0</v>
      </c>
      <c r="D1000" s="380" t="str">
        <f t="shared" si="17"/>
        <v/>
      </c>
    </row>
    <row r="1001" s="344" customFormat="1" ht="20.1" customHeight="1" spans="1:4">
      <c r="A1001" s="377" t="s">
        <v>918</v>
      </c>
      <c r="B1001" s="378">
        <v>0</v>
      </c>
      <c r="C1001" s="381">
        <v>0</v>
      </c>
      <c r="D1001" s="380" t="str">
        <f t="shared" si="17"/>
        <v/>
      </c>
    </row>
    <row r="1002" s="344" customFormat="1" ht="20.1" customHeight="1" spans="1:4">
      <c r="A1002" s="377" t="s">
        <v>919</v>
      </c>
      <c r="B1002" s="378">
        <v>0</v>
      </c>
      <c r="C1002" s="379">
        <v>0</v>
      </c>
      <c r="D1002" s="380" t="str">
        <f t="shared" si="17"/>
        <v/>
      </c>
    </row>
    <row r="1003" s="344" customFormat="1" ht="20.1" customHeight="1" spans="1:4">
      <c r="A1003" s="377" t="s">
        <v>920</v>
      </c>
      <c r="B1003" s="378">
        <v>0</v>
      </c>
      <c r="C1003" s="381">
        <v>0</v>
      </c>
      <c r="D1003" s="380" t="str">
        <f t="shared" si="17"/>
        <v/>
      </c>
    </row>
    <row r="1004" s="344" customFormat="1" ht="20.1" customHeight="1" spans="1:4">
      <c r="A1004" s="377" t="s">
        <v>921</v>
      </c>
      <c r="B1004" s="378">
        <v>10</v>
      </c>
      <c r="C1004" s="381">
        <v>0</v>
      </c>
      <c r="D1004" s="380">
        <f t="shared" si="17"/>
        <v>-100</v>
      </c>
    </row>
    <row r="1005" s="344" customFormat="1" ht="20.1" customHeight="1" spans="1:4">
      <c r="A1005" s="377" t="s">
        <v>169</v>
      </c>
      <c r="B1005" s="378">
        <v>0</v>
      </c>
      <c r="C1005" s="381">
        <v>0</v>
      </c>
      <c r="D1005" s="380" t="str">
        <f t="shared" si="17"/>
        <v/>
      </c>
    </row>
    <row r="1006" s="344" customFormat="1" ht="20.1" customHeight="1" spans="1:4">
      <c r="A1006" s="377" t="s">
        <v>170</v>
      </c>
      <c r="B1006" s="378">
        <v>0</v>
      </c>
      <c r="C1006" s="381">
        <v>0</v>
      </c>
      <c r="D1006" s="380" t="str">
        <f t="shared" si="17"/>
        <v/>
      </c>
    </row>
    <row r="1007" s="344" customFormat="1" ht="20.1" customHeight="1" spans="1:4">
      <c r="A1007" s="377" t="s">
        <v>171</v>
      </c>
      <c r="B1007" s="378">
        <v>0</v>
      </c>
      <c r="C1007" s="381">
        <v>0</v>
      </c>
      <c r="D1007" s="380" t="str">
        <f t="shared" si="17"/>
        <v/>
      </c>
    </row>
    <row r="1008" s="344" customFormat="1" ht="20.1" customHeight="1" spans="1:4">
      <c r="A1008" s="377" t="s">
        <v>922</v>
      </c>
      <c r="B1008" s="378">
        <v>0</v>
      </c>
      <c r="C1008" s="381">
        <v>0</v>
      </c>
      <c r="D1008" s="380" t="str">
        <f t="shared" si="17"/>
        <v/>
      </c>
    </row>
    <row r="1009" s="344" customFormat="1" ht="20.1" customHeight="1" spans="1:4">
      <c r="A1009" s="377" t="s">
        <v>923</v>
      </c>
      <c r="B1009" s="378">
        <v>0</v>
      </c>
      <c r="C1009" s="381">
        <v>0</v>
      </c>
      <c r="D1009" s="380" t="str">
        <f t="shared" si="17"/>
        <v/>
      </c>
    </row>
    <row r="1010" s="344" customFormat="1" ht="20.1" customHeight="1" spans="1:4">
      <c r="A1010" s="377" t="s">
        <v>924</v>
      </c>
      <c r="B1010" s="378">
        <v>10</v>
      </c>
      <c r="C1010" s="381">
        <v>0</v>
      </c>
      <c r="D1010" s="380">
        <f t="shared" si="17"/>
        <v>-100</v>
      </c>
    </row>
    <row r="1011" s="344" customFormat="1" ht="20.1" customHeight="1" spans="1:4">
      <c r="A1011" s="377" t="s">
        <v>925</v>
      </c>
      <c r="B1011" s="378">
        <v>0</v>
      </c>
      <c r="C1011" s="381">
        <v>0</v>
      </c>
      <c r="D1011" s="380" t="str">
        <f t="shared" si="17"/>
        <v/>
      </c>
    </row>
    <row r="1012" s="344" customFormat="1" ht="20.1" customHeight="1" spans="1:4">
      <c r="A1012" s="377" t="s">
        <v>926</v>
      </c>
      <c r="B1012" s="378">
        <v>0</v>
      </c>
      <c r="C1012" s="379">
        <v>0</v>
      </c>
      <c r="D1012" s="380" t="str">
        <f t="shared" si="17"/>
        <v/>
      </c>
    </row>
    <row r="1013" s="344" customFormat="1" ht="20.1" customHeight="1" spans="1:4">
      <c r="A1013" s="377" t="s">
        <v>927</v>
      </c>
      <c r="B1013" s="378">
        <v>0</v>
      </c>
      <c r="C1013" s="381">
        <v>0</v>
      </c>
      <c r="D1013" s="380" t="str">
        <f t="shared" si="17"/>
        <v/>
      </c>
    </row>
    <row r="1014" s="344" customFormat="1" ht="20.1" customHeight="1" spans="1:4">
      <c r="A1014" s="377" t="s">
        <v>928</v>
      </c>
      <c r="B1014" s="378">
        <v>0</v>
      </c>
      <c r="C1014" s="381">
        <v>0</v>
      </c>
      <c r="D1014" s="380" t="str">
        <f t="shared" si="17"/>
        <v/>
      </c>
    </row>
    <row r="1015" s="344" customFormat="1" ht="20.1" customHeight="1" spans="1:4">
      <c r="A1015" s="377" t="s">
        <v>169</v>
      </c>
      <c r="B1015" s="378">
        <v>0</v>
      </c>
      <c r="C1015" s="381">
        <v>0</v>
      </c>
      <c r="D1015" s="380" t="str">
        <f t="shared" si="17"/>
        <v/>
      </c>
    </row>
    <row r="1016" s="344" customFormat="1" ht="20.1" customHeight="1" spans="1:4">
      <c r="A1016" s="377" t="s">
        <v>170</v>
      </c>
      <c r="B1016" s="378">
        <v>0</v>
      </c>
      <c r="C1016" s="381">
        <v>0</v>
      </c>
      <c r="D1016" s="380" t="str">
        <f t="shared" si="17"/>
        <v/>
      </c>
    </row>
    <row r="1017" s="344" customFormat="1" ht="20.1" customHeight="1" spans="1:4">
      <c r="A1017" s="377" t="s">
        <v>171</v>
      </c>
      <c r="B1017" s="378">
        <v>0</v>
      </c>
      <c r="C1017" s="381">
        <v>0</v>
      </c>
      <c r="D1017" s="380" t="str">
        <f t="shared" si="17"/>
        <v/>
      </c>
    </row>
    <row r="1018" s="344" customFormat="1" ht="20.1" customHeight="1" spans="1:4">
      <c r="A1018" s="377" t="s">
        <v>929</v>
      </c>
      <c r="B1018" s="378">
        <v>0</v>
      </c>
      <c r="C1018" s="381">
        <v>0</v>
      </c>
      <c r="D1018" s="380" t="str">
        <f t="shared" si="17"/>
        <v/>
      </c>
    </row>
    <row r="1019" s="344" customFormat="1" ht="20.1" customHeight="1" spans="1:4">
      <c r="A1019" s="377" t="s">
        <v>930</v>
      </c>
      <c r="B1019" s="378">
        <v>0</v>
      </c>
      <c r="C1019" s="381">
        <v>0</v>
      </c>
      <c r="D1019" s="380" t="str">
        <f t="shared" si="17"/>
        <v/>
      </c>
    </row>
    <row r="1020" s="344" customFormat="1" ht="20.1" customHeight="1" spans="1:4">
      <c r="A1020" s="377" t="s">
        <v>931</v>
      </c>
      <c r="B1020" s="378">
        <v>0</v>
      </c>
      <c r="C1020" s="381">
        <v>0</v>
      </c>
      <c r="D1020" s="380" t="str">
        <f t="shared" si="17"/>
        <v/>
      </c>
    </row>
    <row r="1021" s="344" customFormat="1" ht="20.1" customHeight="1" spans="1:4">
      <c r="A1021" s="377" t="s">
        <v>932</v>
      </c>
      <c r="B1021" s="378">
        <v>0</v>
      </c>
      <c r="C1021" s="381">
        <v>0</v>
      </c>
      <c r="D1021" s="380" t="str">
        <f t="shared" si="17"/>
        <v/>
      </c>
    </row>
    <row r="1022" s="344" customFormat="1" ht="20.1" customHeight="1" spans="1:4">
      <c r="A1022" s="377" t="s">
        <v>933</v>
      </c>
      <c r="B1022" s="378">
        <v>0</v>
      </c>
      <c r="C1022" s="379">
        <v>0</v>
      </c>
      <c r="D1022" s="380" t="str">
        <f t="shared" si="17"/>
        <v/>
      </c>
    </row>
    <row r="1023" s="344" customFormat="1" ht="20.1" customHeight="1" spans="1:4">
      <c r="A1023" s="377" t="s">
        <v>934</v>
      </c>
      <c r="B1023" s="378">
        <v>0</v>
      </c>
      <c r="C1023" s="381">
        <v>0</v>
      </c>
      <c r="D1023" s="380" t="str">
        <f t="shared" si="17"/>
        <v/>
      </c>
    </row>
    <row r="1024" s="344" customFormat="1" ht="20.1" customHeight="1" spans="1:4">
      <c r="A1024" s="377" t="s">
        <v>935</v>
      </c>
      <c r="B1024" s="378">
        <v>0</v>
      </c>
      <c r="C1024" s="381">
        <v>0</v>
      </c>
      <c r="D1024" s="380" t="str">
        <f t="shared" si="17"/>
        <v/>
      </c>
    </row>
    <row r="1025" s="344" customFormat="1" ht="20.1" customHeight="1" spans="1:4">
      <c r="A1025" s="377" t="s">
        <v>169</v>
      </c>
      <c r="B1025" s="378">
        <v>0</v>
      </c>
      <c r="C1025" s="381">
        <v>0</v>
      </c>
      <c r="D1025" s="380" t="str">
        <f t="shared" si="17"/>
        <v/>
      </c>
    </row>
    <row r="1026" s="344" customFormat="1" ht="20.1" customHeight="1" spans="1:4">
      <c r="A1026" s="377" t="s">
        <v>170</v>
      </c>
      <c r="B1026" s="378">
        <v>0</v>
      </c>
      <c r="C1026" s="381">
        <v>0</v>
      </c>
      <c r="D1026" s="380" t="str">
        <f t="shared" si="17"/>
        <v/>
      </c>
    </row>
    <row r="1027" s="344" customFormat="1" ht="20.1" customHeight="1" spans="1:4">
      <c r="A1027" s="377" t="s">
        <v>171</v>
      </c>
      <c r="B1027" s="378">
        <v>0</v>
      </c>
      <c r="C1027" s="381">
        <v>0</v>
      </c>
      <c r="D1027" s="380" t="str">
        <f t="shared" si="17"/>
        <v/>
      </c>
    </row>
    <row r="1028" s="344" customFormat="1" ht="20.1" customHeight="1" spans="1:4">
      <c r="A1028" s="377" t="s">
        <v>926</v>
      </c>
      <c r="B1028" s="378">
        <v>0</v>
      </c>
      <c r="C1028" s="381">
        <v>0</v>
      </c>
      <c r="D1028" s="380" t="str">
        <f t="shared" si="17"/>
        <v/>
      </c>
    </row>
    <row r="1029" s="344" customFormat="1" ht="20.1" customHeight="1" spans="1:4">
      <c r="A1029" s="377" t="s">
        <v>936</v>
      </c>
      <c r="B1029" s="378">
        <v>0</v>
      </c>
      <c r="C1029" s="379">
        <v>0</v>
      </c>
      <c r="D1029" s="380" t="str">
        <f t="shared" si="17"/>
        <v/>
      </c>
    </row>
    <row r="1030" s="344" customFormat="1" ht="20.1" customHeight="1" spans="1:4">
      <c r="A1030" s="377" t="s">
        <v>937</v>
      </c>
      <c r="B1030" s="378">
        <v>0</v>
      </c>
      <c r="C1030" s="381">
        <v>0</v>
      </c>
      <c r="D1030" s="380" t="str">
        <f t="shared" si="17"/>
        <v/>
      </c>
    </row>
    <row r="1031" s="344" customFormat="1" ht="20.1" customHeight="1" spans="1:4">
      <c r="A1031" s="377" t="s">
        <v>938</v>
      </c>
      <c r="B1031" s="378">
        <v>17451</v>
      </c>
      <c r="C1031" s="381">
        <v>0</v>
      </c>
      <c r="D1031" s="380">
        <f t="shared" si="17"/>
        <v>-100</v>
      </c>
    </row>
    <row r="1032" s="344" customFormat="1" ht="20.1" customHeight="1" spans="1:4">
      <c r="A1032" s="377" t="s">
        <v>939</v>
      </c>
      <c r="B1032" s="378">
        <v>14000</v>
      </c>
      <c r="C1032" s="381">
        <v>0</v>
      </c>
      <c r="D1032" s="380">
        <f t="shared" si="17"/>
        <v>-100</v>
      </c>
    </row>
    <row r="1033" s="344" customFormat="1" ht="20.1" customHeight="1" spans="1:4">
      <c r="A1033" s="377" t="s">
        <v>940</v>
      </c>
      <c r="B1033" s="378">
        <v>451</v>
      </c>
      <c r="C1033" s="381">
        <v>0</v>
      </c>
      <c r="D1033" s="380">
        <f t="shared" si="17"/>
        <v>-100</v>
      </c>
    </row>
    <row r="1034" s="344" customFormat="1" ht="20.1" customHeight="1" spans="1:4">
      <c r="A1034" s="377" t="s">
        <v>941</v>
      </c>
      <c r="B1034" s="378">
        <v>0</v>
      </c>
      <c r="C1034" s="379">
        <v>0</v>
      </c>
      <c r="D1034" s="380" t="str">
        <f t="shared" si="17"/>
        <v/>
      </c>
    </row>
    <row r="1035" s="344" customFormat="1" ht="20.1" customHeight="1" spans="1:4">
      <c r="A1035" s="377" t="s">
        <v>942</v>
      </c>
      <c r="B1035" s="378">
        <v>3000</v>
      </c>
      <c r="C1035" s="381">
        <v>0</v>
      </c>
      <c r="D1035" s="380">
        <f t="shared" si="17"/>
        <v>-100</v>
      </c>
    </row>
    <row r="1036" s="344" customFormat="1" ht="20.1" customHeight="1" spans="1:4">
      <c r="A1036" s="377" t="s">
        <v>943</v>
      </c>
      <c r="B1036" s="378">
        <v>191</v>
      </c>
      <c r="C1036" s="381">
        <v>47</v>
      </c>
      <c r="D1036" s="380">
        <f t="shared" si="17"/>
        <v>-75.3926701570681</v>
      </c>
    </row>
    <row r="1037" s="344" customFormat="1" ht="20.1" customHeight="1" spans="1:4">
      <c r="A1037" s="377" t="s">
        <v>944</v>
      </c>
      <c r="B1037" s="378">
        <v>191</v>
      </c>
      <c r="C1037" s="379">
        <v>22</v>
      </c>
      <c r="D1037" s="380">
        <f t="shared" si="17"/>
        <v>-88.4816753926702</v>
      </c>
    </row>
    <row r="1038" s="344" customFormat="1" ht="20.1" customHeight="1" spans="1:4">
      <c r="A1038" s="377" t="s">
        <v>945</v>
      </c>
      <c r="B1038" s="378">
        <v>0</v>
      </c>
      <c r="C1038" s="379">
        <v>25</v>
      </c>
      <c r="D1038" s="380" t="str">
        <f t="shared" si="17"/>
        <v/>
      </c>
    </row>
    <row r="1039" s="344" customFormat="1" ht="20.1" customHeight="1" spans="1:4">
      <c r="A1039" s="377" t="s">
        <v>946</v>
      </c>
      <c r="B1039" s="378">
        <v>52504</v>
      </c>
      <c r="C1039" s="381">
        <v>12220</v>
      </c>
      <c r="D1039" s="380">
        <f t="shared" si="17"/>
        <v>-76.7255828127381</v>
      </c>
    </row>
    <row r="1040" s="344" customFormat="1" ht="20.1" customHeight="1" spans="1:4">
      <c r="A1040" s="377" t="s">
        <v>947</v>
      </c>
      <c r="B1040" s="378">
        <v>0</v>
      </c>
      <c r="C1040" s="381">
        <v>0</v>
      </c>
      <c r="D1040" s="380" t="str">
        <f t="shared" si="17"/>
        <v/>
      </c>
    </row>
    <row r="1041" s="344" customFormat="1" ht="20.1" customHeight="1" spans="1:4">
      <c r="A1041" s="377" t="s">
        <v>169</v>
      </c>
      <c r="B1041" s="378">
        <v>0</v>
      </c>
      <c r="C1041" s="381">
        <v>0</v>
      </c>
      <c r="D1041" s="380" t="str">
        <f t="shared" si="17"/>
        <v/>
      </c>
    </row>
    <row r="1042" s="344" customFormat="1" ht="20.1" customHeight="1" spans="1:4">
      <c r="A1042" s="377" t="s">
        <v>170</v>
      </c>
      <c r="B1042" s="378">
        <v>0</v>
      </c>
      <c r="C1042" s="381">
        <v>0</v>
      </c>
      <c r="D1042" s="380" t="str">
        <f t="shared" si="17"/>
        <v/>
      </c>
    </row>
    <row r="1043" s="344" customFormat="1" ht="20.1" customHeight="1" spans="1:4">
      <c r="A1043" s="377" t="s">
        <v>171</v>
      </c>
      <c r="B1043" s="378">
        <v>0</v>
      </c>
      <c r="C1043" s="381">
        <v>0</v>
      </c>
      <c r="D1043" s="380" t="str">
        <f t="shared" si="17"/>
        <v/>
      </c>
    </row>
    <row r="1044" s="344" customFormat="1" ht="20.1" customHeight="1" spans="1:4">
      <c r="A1044" s="377" t="s">
        <v>948</v>
      </c>
      <c r="B1044" s="378">
        <v>0</v>
      </c>
      <c r="C1044" s="381">
        <v>0</v>
      </c>
      <c r="D1044" s="380" t="str">
        <f t="shared" si="17"/>
        <v/>
      </c>
    </row>
    <row r="1045" s="344" customFormat="1" ht="20.1" customHeight="1" spans="1:4">
      <c r="A1045" s="377" t="s">
        <v>949</v>
      </c>
      <c r="B1045" s="378">
        <v>0</v>
      </c>
      <c r="C1045" s="381">
        <v>0</v>
      </c>
      <c r="D1045" s="380" t="str">
        <f t="shared" si="17"/>
        <v/>
      </c>
    </row>
    <row r="1046" s="344" customFormat="1" ht="20.1" customHeight="1" spans="1:4">
      <c r="A1046" s="377" t="s">
        <v>950</v>
      </c>
      <c r="B1046" s="378">
        <v>0</v>
      </c>
      <c r="C1046" s="381">
        <v>0</v>
      </c>
      <c r="D1046" s="380" t="str">
        <f t="shared" si="17"/>
        <v/>
      </c>
    </row>
    <row r="1047" s="344" customFormat="1" ht="20.1" customHeight="1" spans="1:4">
      <c r="A1047" s="377" t="s">
        <v>951</v>
      </c>
      <c r="B1047" s="378">
        <v>0</v>
      </c>
      <c r="C1047" s="381">
        <v>0</v>
      </c>
      <c r="D1047" s="380" t="str">
        <f t="shared" si="17"/>
        <v/>
      </c>
    </row>
    <row r="1048" s="344" customFormat="1" ht="20.1" customHeight="1" spans="1:4">
      <c r="A1048" s="377" t="s">
        <v>952</v>
      </c>
      <c r="B1048" s="378">
        <v>0</v>
      </c>
      <c r="C1048" s="379">
        <v>0</v>
      </c>
      <c r="D1048" s="380" t="str">
        <f t="shared" si="17"/>
        <v/>
      </c>
    </row>
    <row r="1049" s="344" customFormat="1" ht="20.1" customHeight="1" spans="1:4">
      <c r="A1049" s="377" t="s">
        <v>953</v>
      </c>
      <c r="B1049" s="378">
        <v>0</v>
      </c>
      <c r="C1049" s="381">
        <v>0</v>
      </c>
      <c r="D1049" s="380" t="str">
        <f t="shared" si="17"/>
        <v/>
      </c>
    </row>
    <row r="1050" s="344" customFormat="1" ht="20.1" customHeight="1" spans="1:4">
      <c r="A1050" s="377" t="s">
        <v>954</v>
      </c>
      <c r="B1050" s="378">
        <v>2560</v>
      </c>
      <c r="C1050" s="381">
        <v>0</v>
      </c>
      <c r="D1050" s="380">
        <f t="shared" si="17"/>
        <v>-100</v>
      </c>
    </row>
    <row r="1051" s="344" customFormat="1" ht="20.1" customHeight="1" spans="1:4">
      <c r="A1051" s="377" t="s">
        <v>169</v>
      </c>
      <c r="B1051" s="378">
        <v>0</v>
      </c>
      <c r="C1051" s="381">
        <v>0</v>
      </c>
      <c r="D1051" s="380" t="str">
        <f t="shared" si="17"/>
        <v/>
      </c>
    </row>
    <row r="1052" s="344" customFormat="1" ht="20.1" customHeight="1" spans="1:4">
      <c r="A1052" s="377" t="s">
        <v>170</v>
      </c>
      <c r="B1052" s="378">
        <v>0</v>
      </c>
      <c r="C1052" s="381">
        <v>0</v>
      </c>
      <c r="D1052" s="380" t="str">
        <f t="shared" si="17"/>
        <v/>
      </c>
    </row>
    <row r="1053" s="344" customFormat="1" ht="20.1" customHeight="1" spans="1:4">
      <c r="A1053" s="377" t="s">
        <v>171</v>
      </c>
      <c r="B1053" s="378">
        <v>0</v>
      </c>
      <c r="C1053" s="381">
        <v>0</v>
      </c>
      <c r="D1053" s="380" t="str">
        <f t="shared" si="17"/>
        <v/>
      </c>
    </row>
    <row r="1054" s="344" customFormat="1" ht="20.1" customHeight="1" spans="1:4">
      <c r="A1054" s="377" t="s">
        <v>955</v>
      </c>
      <c r="B1054" s="378">
        <v>0</v>
      </c>
      <c r="C1054" s="381">
        <v>0</v>
      </c>
      <c r="D1054" s="380" t="str">
        <f t="shared" ref="D1054:D1117" si="18">IFERROR((C1054/B1054-1)*100,"")</f>
        <v/>
      </c>
    </row>
    <row r="1055" s="344" customFormat="1" ht="20.1" customHeight="1" spans="1:4">
      <c r="A1055" s="377" t="s">
        <v>956</v>
      </c>
      <c r="B1055" s="378">
        <v>0</v>
      </c>
      <c r="C1055" s="381">
        <v>0</v>
      </c>
      <c r="D1055" s="380" t="str">
        <f t="shared" si="18"/>
        <v/>
      </c>
    </row>
    <row r="1056" s="344" customFormat="1" ht="20.1" customHeight="1" spans="1:4">
      <c r="A1056" s="377" t="s">
        <v>957</v>
      </c>
      <c r="B1056" s="378">
        <v>0</v>
      </c>
      <c r="C1056" s="381">
        <v>0</v>
      </c>
      <c r="D1056" s="380" t="str">
        <f t="shared" si="18"/>
        <v/>
      </c>
    </row>
    <row r="1057" s="344" customFormat="1" ht="20.1" customHeight="1" spans="1:4">
      <c r="A1057" s="377" t="s">
        <v>958</v>
      </c>
      <c r="B1057" s="378">
        <v>0</v>
      </c>
      <c r="C1057" s="381">
        <v>0</v>
      </c>
      <c r="D1057" s="380" t="str">
        <f t="shared" si="18"/>
        <v/>
      </c>
    </row>
    <row r="1058" s="344" customFormat="1" ht="20.1" customHeight="1" spans="1:4">
      <c r="A1058" s="377" t="s">
        <v>959</v>
      </c>
      <c r="B1058" s="378">
        <v>0</v>
      </c>
      <c r="C1058" s="381">
        <v>0</v>
      </c>
      <c r="D1058" s="380" t="str">
        <f t="shared" si="18"/>
        <v/>
      </c>
    </row>
    <row r="1059" s="344" customFormat="1" ht="20.1" customHeight="1" spans="1:4">
      <c r="A1059" s="377" t="s">
        <v>960</v>
      </c>
      <c r="B1059" s="378">
        <v>0</v>
      </c>
      <c r="C1059" s="381">
        <v>0</v>
      </c>
      <c r="D1059" s="380" t="str">
        <f t="shared" si="18"/>
        <v/>
      </c>
    </row>
    <row r="1060" s="344" customFormat="1" ht="20.1" customHeight="1" spans="1:4">
      <c r="A1060" s="377" t="s">
        <v>961</v>
      </c>
      <c r="B1060" s="378">
        <v>0</v>
      </c>
      <c r="C1060" s="381">
        <v>0</v>
      </c>
      <c r="D1060" s="380" t="str">
        <f t="shared" si="18"/>
        <v/>
      </c>
    </row>
    <row r="1061" s="344" customFormat="1" ht="20.1" customHeight="1" spans="1:4">
      <c r="A1061" s="377" t="s">
        <v>962</v>
      </c>
      <c r="B1061" s="378">
        <v>0</v>
      </c>
      <c r="C1061" s="381">
        <v>0</v>
      </c>
      <c r="D1061" s="380" t="str">
        <f t="shared" si="18"/>
        <v/>
      </c>
    </row>
    <row r="1062" s="344" customFormat="1" ht="20.1" customHeight="1" spans="1:4">
      <c r="A1062" s="377" t="s">
        <v>963</v>
      </c>
      <c r="B1062" s="378">
        <v>2560</v>
      </c>
      <c r="C1062" s="381">
        <v>0</v>
      </c>
      <c r="D1062" s="380">
        <f t="shared" si="18"/>
        <v>-100</v>
      </c>
    </row>
    <row r="1063" s="344" customFormat="1" ht="20.1" customHeight="1" spans="1:4">
      <c r="A1063" s="377" t="s">
        <v>964</v>
      </c>
      <c r="B1063" s="378">
        <v>0</v>
      </c>
      <c r="C1063" s="381">
        <v>0</v>
      </c>
      <c r="D1063" s="380" t="str">
        <f t="shared" si="18"/>
        <v/>
      </c>
    </row>
    <row r="1064" s="344" customFormat="1" ht="20.1" customHeight="1" spans="1:4">
      <c r="A1064" s="377" t="s">
        <v>965</v>
      </c>
      <c r="B1064" s="378">
        <v>0</v>
      </c>
      <c r="C1064" s="379">
        <v>0</v>
      </c>
      <c r="D1064" s="380" t="str">
        <f t="shared" si="18"/>
        <v/>
      </c>
    </row>
    <row r="1065" s="344" customFormat="1" ht="20.1" customHeight="1" spans="1:4">
      <c r="A1065" s="377" t="s">
        <v>966</v>
      </c>
      <c r="B1065" s="378">
        <v>0</v>
      </c>
      <c r="C1065" s="381">
        <v>0</v>
      </c>
      <c r="D1065" s="380" t="str">
        <f t="shared" si="18"/>
        <v/>
      </c>
    </row>
    <row r="1066" s="344" customFormat="1" ht="20.1" customHeight="1" spans="1:4">
      <c r="A1066" s="377" t="s">
        <v>967</v>
      </c>
      <c r="B1066" s="378">
        <v>0</v>
      </c>
      <c r="C1066" s="381">
        <v>0</v>
      </c>
      <c r="D1066" s="380" t="str">
        <f t="shared" si="18"/>
        <v/>
      </c>
    </row>
    <row r="1067" s="344" customFormat="1" ht="20.1" customHeight="1" spans="1:4">
      <c r="A1067" s="377" t="s">
        <v>169</v>
      </c>
      <c r="B1067" s="378">
        <v>0</v>
      </c>
      <c r="C1067" s="381">
        <v>0</v>
      </c>
      <c r="D1067" s="380" t="str">
        <f t="shared" si="18"/>
        <v/>
      </c>
    </row>
    <row r="1068" s="344" customFormat="1" ht="20.1" customHeight="1" spans="1:4">
      <c r="A1068" s="377" t="s">
        <v>170</v>
      </c>
      <c r="B1068" s="378">
        <v>0</v>
      </c>
      <c r="C1068" s="381">
        <v>0</v>
      </c>
      <c r="D1068" s="380" t="str">
        <f t="shared" si="18"/>
        <v/>
      </c>
    </row>
    <row r="1069" s="344" customFormat="1" ht="20.1" customHeight="1" spans="1:4">
      <c r="A1069" s="377" t="s">
        <v>171</v>
      </c>
      <c r="B1069" s="378">
        <v>0</v>
      </c>
      <c r="C1069" s="379">
        <v>0</v>
      </c>
      <c r="D1069" s="380" t="str">
        <f t="shared" si="18"/>
        <v/>
      </c>
    </row>
    <row r="1070" s="344" customFormat="1" ht="20.1" customHeight="1" spans="1:4">
      <c r="A1070" s="377" t="s">
        <v>968</v>
      </c>
      <c r="B1070" s="378">
        <v>0</v>
      </c>
      <c r="C1070" s="381">
        <v>0</v>
      </c>
      <c r="D1070" s="380" t="str">
        <f t="shared" si="18"/>
        <v/>
      </c>
    </row>
    <row r="1071" s="344" customFormat="1" ht="20.1" customHeight="1" spans="1:4">
      <c r="A1071" s="377" t="s">
        <v>969</v>
      </c>
      <c r="B1071" s="378">
        <v>41370</v>
      </c>
      <c r="C1071" s="381">
        <v>12220</v>
      </c>
      <c r="D1071" s="380">
        <f t="shared" si="18"/>
        <v>-70.4616872129562</v>
      </c>
    </row>
    <row r="1072" s="344" customFormat="1" ht="20.1" customHeight="1" spans="1:4">
      <c r="A1072" s="377" t="s">
        <v>169</v>
      </c>
      <c r="B1072" s="378">
        <v>397</v>
      </c>
      <c r="C1072" s="381">
        <v>422</v>
      </c>
      <c r="D1072" s="380">
        <f t="shared" si="18"/>
        <v>6.29722921914357</v>
      </c>
    </row>
    <row r="1073" s="344" customFormat="1" ht="20.1" customHeight="1" spans="1:4">
      <c r="A1073" s="377" t="s">
        <v>170</v>
      </c>
      <c r="B1073" s="378">
        <v>39</v>
      </c>
      <c r="C1073" s="381">
        <v>60</v>
      </c>
      <c r="D1073" s="380">
        <f t="shared" si="18"/>
        <v>53.8461538461539</v>
      </c>
    </row>
    <row r="1074" s="344" customFormat="1" ht="20.1" customHeight="1" spans="1:4">
      <c r="A1074" s="377" t="s">
        <v>171</v>
      </c>
      <c r="B1074" s="378">
        <v>0</v>
      </c>
      <c r="C1074" s="381">
        <v>0</v>
      </c>
      <c r="D1074" s="380" t="str">
        <f t="shared" si="18"/>
        <v/>
      </c>
    </row>
    <row r="1075" s="344" customFormat="1" ht="20.1" customHeight="1" spans="1:4">
      <c r="A1075" s="377" t="s">
        <v>970</v>
      </c>
      <c r="B1075" s="378">
        <v>0</v>
      </c>
      <c r="C1075" s="381">
        <v>0</v>
      </c>
      <c r="D1075" s="380" t="str">
        <f t="shared" si="18"/>
        <v/>
      </c>
    </row>
    <row r="1076" s="344" customFormat="1" ht="20.1" customHeight="1" spans="1:4">
      <c r="A1076" s="377" t="s">
        <v>971</v>
      </c>
      <c r="B1076" s="378">
        <v>0</v>
      </c>
      <c r="C1076" s="381">
        <v>0</v>
      </c>
      <c r="D1076" s="380" t="str">
        <f t="shared" si="18"/>
        <v/>
      </c>
    </row>
    <row r="1077" s="344" customFormat="1" ht="20.1" customHeight="1" spans="1:4">
      <c r="A1077" s="377" t="s">
        <v>972</v>
      </c>
      <c r="B1077" s="378">
        <v>0</v>
      </c>
      <c r="C1077" s="381">
        <v>0</v>
      </c>
      <c r="D1077" s="380" t="str">
        <f t="shared" si="18"/>
        <v/>
      </c>
    </row>
    <row r="1078" s="344" customFormat="1" ht="20.1" customHeight="1" spans="1:4">
      <c r="A1078" s="377" t="s">
        <v>973</v>
      </c>
      <c r="B1078" s="378">
        <v>0</v>
      </c>
      <c r="C1078" s="381">
        <v>0</v>
      </c>
      <c r="D1078" s="380" t="str">
        <f t="shared" si="18"/>
        <v/>
      </c>
    </row>
    <row r="1079" s="344" customFormat="1" ht="20.1" customHeight="1" spans="1:4">
      <c r="A1079" s="377" t="s">
        <v>974</v>
      </c>
      <c r="B1079" s="378">
        <v>40849</v>
      </c>
      <c r="C1079" s="381">
        <v>11648</v>
      </c>
      <c r="D1079" s="380">
        <f t="shared" si="18"/>
        <v>-71.4852260765257</v>
      </c>
    </row>
    <row r="1080" s="344" customFormat="1" ht="20.1" customHeight="1" spans="1:4">
      <c r="A1080" s="377" t="s">
        <v>178</v>
      </c>
      <c r="B1080" s="378">
        <v>85</v>
      </c>
      <c r="C1080" s="379">
        <v>90</v>
      </c>
      <c r="D1080" s="380">
        <f t="shared" si="18"/>
        <v>5.88235294117647</v>
      </c>
    </row>
    <row r="1081" s="344" customFormat="1" ht="20.1" customHeight="1" spans="1:4">
      <c r="A1081" s="377" t="s">
        <v>975</v>
      </c>
      <c r="B1081" s="378">
        <v>0</v>
      </c>
      <c r="C1081" s="381">
        <v>0</v>
      </c>
      <c r="D1081" s="380" t="str">
        <f t="shared" si="18"/>
        <v/>
      </c>
    </row>
    <row r="1082" s="344" customFormat="1" ht="20.1" customHeight="1" spans="1:4">
      <c r="A1082" s="377" t="s">
        <v>976</v>
      </c>
      <c r="B1082" s="378">
        <v>176</v>
      </c>
      <c r="C1082" s="381">
        <v>0</v>
      </c>
      <c r="D1082" s="380">
        <f t="shared" si="18"/>
        <v>-100</v>
      </c>
    </row>
    <row r="1083" s="344" customFormat="1" ht="20.1" customHeight="1" spans="1:4">
      <c r="A1083" s="377" t="s">
        <v>169</v>
      </c>
      <c r="B1083" s="378">
        <v>0</v>
      </c>
      <c r="C1083" s="381">
        <v>0</v>
      </c>
      <c r="D1083" s="380" t="str">
        <f t="shared" si="18"/>
        <v/>
      </c>
    </row>
    <row r="1084" s="344" customFormat="1" ht="20.1" customHeight="1" spans="1:4">
      <c r="A1084" s="377" t="s">
        <v>170</v>
      </c>
      <c r="B1084" s="378">
        <v>0</v>
      </c>
      <c r="C1084" s="381">
        <v>0</v>
      </c>
      <c r="D1084" s="380" t="str">
        <f t="shared" si="18"/>
        <v/>
      </c>
    </row>
    <row r="1085" s="344" customFormat="1" ht="20.1" customHeight="1" spans="1:4">
      <c r="A1085" s="377" t="s">
        <v>171</v>
      </c>
      <c r="B1085" s="378">
        <v>176</v>
      </c>
      <c r="C1085" s="381">
        <v>0</v>
      </c>
      <c r="D1085" s="380">
        <f t="shared" si="18"/>
        <v>-100</v>
      </c>
    </row>
    <row r="1086" s="344" customFormat="1" ht="20.1" customHeight="1" spans="1:4">
      <c r="A1086" s="377" t="s">
        <v>977</v>
      </c>
      <c r="B1086" s="378">
        <v>0</v>
      </c>
      <c r="C1086" s="381">
        <v>0</v>
      </c>
      <c r="D1086" s="380" t="str">
        <f t="shared" si="18"/>
        <v/>
      </c>
    </row>
    <row r="1087" s="344" customFormat="1" ht="20.1" customHeight="1" spans="1:4">
      <c r="A1087" s="377" t="s">
        <v>978</v>
      </c>
      <c r="B1087" s="378">
        <v>0</v>
      </c>
      <c r="C1087" s="379">
        <v>0</v>
      </c>
      <c r="D1087" s="380" t="str">
        <f t="shared" si="18"/>
        <v/>
      </c>
    </row>
    <row r="1088" s="344" customFormat="1" ht="20.1" customHeight="1" spans="1:4">
      <c r="A1088" s="377" t="s">
        <v>979</v>
      </c>
      <c r="B1088" s="378">
        <v>0</v>
      </c>
      <c r="C1088" s="381">
        <v>0</v>
      </c>
      <c r="D1088" s="380" t="str">
        <f t="shared" si="18"/>
        <v/>
      </c>
    </row>
    <row r="1089" s="344" customFormat="1" ht="20.1" customHeight="1" spans="1:4">
      <c r="A1089" s="377" t="s">
        <v>980</v>
      </c>
      <c r="B1089" s="378">
        <v>8398</v>
      </c>
      <c r="C1089" s="381">
        <v>0</v>
      </c>
      <c r="D1089" s="380">
        <f t="shared" si="18"/>
        <v>-100</v>
      </c>
    </row>
    <row r="1090" s="344" customFormat="1" ht="20.1" customHeight="1" spans="1:4">
      <c r="A1090" s="377" t="s">
        <v>169</v>
      </c>
      <c r="B1090" s="378">
        <v>0</v>
      </c>
      <c r="C1090" s="381">
        <v>0</v>
      </c>
      <c r="D1090" s="380" t="str">
        <f t="shared" si="18"/>
        <v/>
      </c>
    </row>
    <row r="1091" s="344" customFormat="1" ht="20.1" customHeight="1" spans="1:4">
      <c r="A1091" s="377" t="s">
        <v>170</v>
      </c>
      <c r="B1091" s="378">
        <v>1</v>
      </c>
      <c r="C1091" s="381">
        <v>0</v>
      </c>
      <c r="D1091" s="380">
        <f t="shared" si="18"/>
        <v>-100</v>
      </c>
    </row>
    <row r="1092" s="344" customFormat="1" ht="20.1" customHeight="1" spans="1:4">
      <c r="A1092" s="377" t="s">
        <v>171</v>
      </c>
      <c r="B1092" s="378">
        <v>0</v>
      </c>
      <c r="C1092" s="381">
        <v>0</v>
      </c>
      <c r="D1092" s="380" t="str">
        <f t="shared" si="18"/>
        <v/>
      </c>
    </row>
    <row r="1093" s="344" customFormat="1" ht="20.1" customHeight="1" spans="1:4">
      <c r="A1093" s="377" t="s">
        <v>981</v>
      </c>
      <c r="B1093" s="378">
        <v>0</v>
      </c>
      <c r="C1093" s="381">
        <v>0</v>
      </c>
      <c r="D1093" s="380" t="str">
        <f t="shared" si="18"/>
        <v/>
      </c>
    </row>
    <row r="1094" s="344" customFormat="1" ht="20.1" customHeight="1" spans="1:4">
      <c r="A1094" s="377" t="s">
        <v>982</v>
      </c>
      <c r="B1094" s="378">
        <v>8397</v>
      </c>
      <c r="C1094" s="381">
        <v>0</v>
      </c>
      <c r="D1094" s="380">
        <f t="shared" si="18"/>
        <v>-100</v>
      </c>
    </row>
    <row r="1095" s="344" customFormat="1" ht="20.1" customHeight="1" spans="1:4">
      <c r="A1095" s="377" t="s">
        <v>983</v>
      </c>
      <c r="B1095" s="378">
        <v>0</v>
      </c>
      <c r="C1095" s="379">
        <v>0</v>
      </c>
      <c r="D1095" s="380" t="str">
        <f t="shared" si="18"/>
        <v/>
      </c>
    </row>
    <row r="1096" s="344" customFormat="1" ht="20.1" customHeight="1" spans="1:4">
      <c r="A1096" s="377" t="s">
        <v>984</v>
      </c>
      <c r="B1096" s="378">
        <v>0</v>
      </c>
      <c r="C1096" s="381">
        <v>0</v>
      </c>
      <c r="D1096" s="380" t="str">
        <f t="shared" si="18"/>
        <v/>
      </c>
    </row>
    <row r="1097" s="344" customFormat="1" ht="20.1" customHeight="1" spans="1:4">
      <c r="A1097" s="377" t="s">
        <v>985</v>
      </c>
      <c r="B1097" s="378">
        <v>0</v>
      </c>
      <c r="C1097" s="381">
        <v>0</v>
      </c>
      <c r="D1097" s="380" t="str">
        <f t="shared" si="18"/>
        <v/>
      </c>
    </row>
    <row r="1098" s="344" customFormat="1" ht="20.1" customHeight="1" spans="1:4">
      <c r="A1098" s="377" t="s">
        <v>986</v>
      </c>
      <c r="B1098" s="378">
        <v>0</v>
      </c>
      <c r="C1098" s="381">
        <v>0</v>
      </c>
      <c r="D1098" s="380" t="str">
        <f t="shared" si="18"/>
        <v/>
      </c>
    </row>
    <row r="1099" s="344" customFormat="1" ht="20.1" customHeight="1" spans="1:4">
      <c r="A1099" s="377" t="s">
        <v>987</v>
      </c>
      <c r="B1099" s="378">
        <v>0</v>
      </c>
      <c r="C1099" s="381">
        <v>0</v>
      </c>
      <c r="D1099" s="380" t="str">
        <f t="shared" si="18"/>
        <v/>
      </c>
    </row>
    <row r="1100" s="344" customFormat="1" ht="20.1" customHeight="1" spans="1:4">
      <c r="A1100" s="377" t="s">
        <v>988</v>
      </c>
      <c r="B1100" s="378">
        <v>0</v>
      </c>
      <c r="C1100" s="381">
        <v>0</v>
      </c>
      <c r="D1100" s="380" t="str">
        <f t="shared" si="18"/>
        <v/>
      </c>
    </row>
    <row r="1101" s="344" customFormat="1" ht="20.1" customHeight="1" spans="1:4">
      <c r="A1101" s="377" t="s">
        <v>989</v>
      </c>
      <c r="B1101" s="378">
        <v>0</v>
      </c>
      <c r="C1101" s="379">
        <v>0</v>
      </c>
      <c r="D1101" s="380" t="str">
        <f t="shared" si="18"/>
        <v/>
      </c>
    </row>
    <row r="1102" s="344" customFormat="1" ht="20.1" customHeight="1" spans="1:4">
      <c r="A1102" s="377" t="s">
        <v>990</v>
      </c>
      <c r="B1102" s="378">
        <v>0</v>
      </c>
      <c r="C1102" s="379">
        <v>0</v>
      </c>
      <c r="D1102" s="380" t="str">
        <f t="shared" si="18"/>
        <v/>
      </c>
    </row>
    <row r="1103" s="344" customFormat="1" ht="20.1" customHeight="1" spans="1:4">
      <c r="A1103" s="377" t="s">
        <v>991</v>
      </c>
      <c r="B1103" s="378">
        <v>13606</v>
      </c>
      <c r="C1103" s="381">
        <v>5257</v>
      </c>
      <c r="D1103" s="380">
        <f t="shared" si="18"/>
        <v>-61.3626341320006</v>
      </c>
    </row>
    <row r="1104" s="344" customFormat="1" ht="20.1" customHeight="1" spans="1:4">
      <c r="A1104" s="377" t="s">
        <v>992</v>
      </c>
      <c r="B1104" s="378">
        <v>12210</v>
      </c>
      <c r="C1104" s="381">
        <v>5257</v>
      </c>
      <c r="D1104" s="380">
        <f t="shared" si="18"/>
        <v>-56.9451269451269</v>
      </c>
    </row>
    <row r="1105" s="344" customFormat="1" ht="20.1" customHeight="1" spans="1:4">
      <c r="A1105" s="377" t="s">
        <v>169</v>
      </c>
      <c r="B1105" s="378">
        <v>219</v>
      </c>
      <c r="C1105" s="381">
        <v>228</v>
      </c>
      <c r="D1105" s="380">
        <f t="shared" si="18"/>
        <v>4.10958904109588</v>
      </c>
    </row>
    <row r="1106" s="344" customFormat="1" ht="20.1" customHeight="1" spans="1:4">
      <c r="A1106" s="377" t="s">
        <v>170</v>
      </c>
      <c r="B1106" s="378">
        <v>0</v>
      </c>
      <c r="C1106" s="381">
        <v>0</v>
      </c>
      <c r="D1106" s="380" t="str">
        <f t="shared" si="18"/>
        <v/>
      </c>
    </row>
    <row r="1107" s="344" customFormat="1" ht="20.1" customHeight="1" spans="1:4">
      <c r="A1107" s="377" t="s">
        <v>171</v>
      </c>
      <c r="B1107" s="378">
        <v>0</v>
      </c>
      <c r="C1107" s="381">
        <v>0</v>
      </c>
      <c r="D1107" s="380" t="str">
        <f t="shared" si="18"/>
        <v/>
      </c>
    </row>
    <row r="1108" s="344" customFormat="1" ht="20.1" customHeight="1" spans="1:4">
      <c r="A1108" s="377" t="s">
        <v>993</v>
      </c>
      <c r="B1108" s="378">
        <v>0</v>
      </c>
      <c r="C1108" s="381">
        <v>0</v>
      </c>
      <c r="D1108" s="380" t="str">
        <f t="shared" si="18"/>
        <v/>
      </c>
    </row>
    <row r="1109" s="344" customFormat="1" ht="20.1" customHeight="1" spans="1:4">
      <c r="A1109" s="377" t="s">
        <v>994</v>
      </c>
      <c r="B1109" s="378">
        <v>0</v>
      </c>
      <c r="C1109" s="381">
        <v>0</v>
      </c>
      <c r="D1109" s="380" t="str">
        <f t="shared" si="18"/>
        <v/>
      </c>
    </row>
    <row r="1110" s="344" customFormat="1" ht="20.1" customHeight="1" spans="1:4">
      <c r="A1110" s="377" t="s">
        <v>995</v>
      </c>
      <c r="B1110" s="378">
        <v>0</v>
      </c>
      <c r="C1110" s="381">
        <v>0</v>
      </c>
      <c r="D1110" s="380" t="str">
        <f t="shared" si="18"/>
        <v/>
      </c>
    </row>
    <row r="1111" s="344" customFormat="1" ht="20.1" customHeight="1" spans="1:4">
      <c r="A1111" s="377" t="s">
        <v>996</v>
      </c>
      <c r="B1111" s="378">
        <v>0</v>
      </c>
      <c r="C1111" s="381">
        <v>0</v>
      </c>
      <c r="D1111" s="380" t="str">
        <f t="shared" si="18"/>
        <v/>
      </c>
    </row>
    <row r="1112" s="344" customFormat="1" ht="20.1" customHeight="1" spans="1:4">
      <c r="A1112" s="377" t="s">
        <v>178</v>
      </c>
      <c r="B1112" s="378">
        <v>0</v>
      </c>
      <c r="C1112" s="379">
        <v>0</v>
      </c>
      <c r="D1112" s="380" t="str">
        <f t="shared" si="18"/>
        <v/>
      </c>
    </row>
    <row r="1113" s="344" customFormat="1" ht="20.1" customHeight="1" spans="1:4">
      <c r="A1113" s="377" t="s">
        <v>997</v>
      </c>
      <c r="B1113" s="378">
        <v>11991</v>
      </c>
      <c r="C1113" s="381">
        <v>5029</v>
      </c>
      <c r="D1113" s="380">
        <f t="shared" si="18"/>
        <v>-58.0602118255358</v>
      </c>
    </row>
    <row r="1114" s="344" customFormat="1" ht="20.1" customHeight="1" spans="1:4">
      <c r="A1114" s="377" t="s">
        <v>998</v>
      </c>
      <c r="B1114" s="378">
        <v>232</v>
      </c>
      <c r="C1114" s="381">
        <v>0</v>
      </c>
      <c r="D1114" s="380">
        <f t="shared" si="18"/>
        <v>-100</v>
      </c>
    </row>
    <row r="1115" s="344" customFormat="1" ht="20.1" customHeight="1" spans="1:4">
      <c r="A1115" s="377" t="s">
        <v>169</v>
      </c>
      <c r="B1115" s="378">
        <v>0</v>
      </c>
      <c r="C1115" s="381">
        <v>0</v>
      </c>
      <c r="D1115" s="380" t="str">
        <f t="shared" si="18"/>
        <v/>
      </c>
    </row>
    <row r="1116" s="344" customFormat="1" ht="20.1" customHeight="1" spans="1:4">
      <c r="A1116" s="377" t="s">
        <v>170</v>
      </c>
      <c r="B1116" s="378">
        <v>0</v>
      </c>
      <c r="C1116" s="381">
        <v>0</v>
      </c>
      <c r="D1116" s="380" t="str">
        <f t="shared" si="18"/>
        <v/>
      </c>
    </row>
    <row r="1117" s="344" customFormat="1" ht="20.1" customHeight="1" spans="1:4">
      <c r="A1117" s="377" t="s">
        <v>171</v>
      </c>
      <c r="B1117" s="378">
        <v>0</v>
      </c>
      <c r="C1117" s="381">
        <v>0</v>
      </c>
      <c r="D1117" s="380" t="str">
        <f t="shared" si="18"/>
        <v/>
      </c>
    </row>
    <row r="1118" s="344" customFormat="1" ht="20.1" customHeight="1" spans="1:4">
      <c r="A1118" s="377" t="s">
        <v>999</v>
      </c>
      <c r="B1118" s="378">
        <v>0</v>
      </c>
      <c r="C1118" s="379">
        <v>0</v>
      </c>
      <c r="D1118" s="380" t="str">
        <f t="shared" ref="D1118:D1181" si="19">IFERROR((C1118/B1118-1)*100,"")</f>
        <v/>
      </c>
    </row>
    <row r="1119" s="344" customFormat="1" ht="20.1" customHeight="1" spans="1:4">
      <c r="A1119" s="377" t="s">
        <v>1000</v>
      </c>
      <c r="B1119" s="378">
        <v>232</v>
      </c>
      <c r="C1119" s="381">
        <v>0</v>
      </c>
      <c r="D1119" s="380">
        <f t="shared" si="19"/>
        <v>-100</v>
      </c>
    </row>
    <row r="1120" s="344" customFormat="1" ht="20.1" customHeight="1" spans="1:4">
      <c r="A1120" s="377" t="s">
        <v>1001</v>
      </c>
      <c r="B1120" s="378">
        <v>1164</v>
      </c>
      <c r="C1120" s="381">
        <v>0</v>
      </c>
      <c r="D1120" s="380">
        <f t="shared" si="19"/>
        <v>-100</v>
      </c>
    </row>
    <row r="1121" s="344" customFormat="1" ht="20.1" customHeight="1" spans="1:4">
      <c r="A1121" s="377" t="s">
        <v>1002</v>
      </c>
      <c r="B1121" s="378">
        <v>0</v>
      </c>
      <c r="C1121" s="379">
        <v>0</v>
      </c>
      <c r="D1121" s="380" t="str">
        <f t="shared" si="19"/>
        <v/>
      </c>
    </row>
    <row r="1122" s="344" customFormat="1" ht="20.1" customHeight="1" spans="1:4">
      <c r="A1122" s="377" t="s">
        <v>1003</v>
      </c>
      <c r="B1122" s="378">
        <v>1164</v>
      </c>
      <c r="C1122" s="379">
        <v>0</v>
      </c>
      <c r="D1122" s="380">
        <f t="shared" si="19"/>
        <v>-100</v>
      </c>
    </row>
    <row r="1123" s="344" customFormat="1" ht="20.1" customHeight="1" spans="1:4">
      <c r="A1123" s="377" t="s">
        <v>1004</v>
      </c>
      <c r="B1123" s="378">
        <v>0</v>
      </c>
      <c r="C1123" s="381">
        <v>0</v>
      </c>
      <c r="D1123" s="380" t="str">
        <f t="shared" si="19"/>
        <v/>
      </c>
    </row>
    <row r="1124" s="344" customFormat="1" ht="20.1" customHeight="1" spans="1:4">
      <c r="A1124" s="377" t="s">
        <v>1005</v>
      </c>
      <c r="B1124" s="378">
        <v>0</v>
      </c>
      <c r="C1124" s="381">
        <v>0</v>
      </c>
      <c r="D1124" s="380" t="str">
        <f t="shared" si="19"/>
        <v/>
      </c>
    </row>
    <row r="1125" s="344" customFormat="1" ht="20.1" customHeight="1" spans="1:4">
      <c r="A1125" s="377" t="s">
        <v>169</v>
      </c>
      <c r="B1125" s="378">
        <v>0</v>
      </c>
      <c r="C1125" s="381">
        <v>0</v>
      </c>
      <c r="D1125" s="380" t="str">
        <f t="shared" si="19"/>
        <v/>
      </c>
    </row>
    <row r="1126" s="344" customFormat="1" ht="20.1" customHeight="1" spans="1:4">
      <c r="A1126" s="377" t="s">
        <v>170</v>
      </c>
      <c r="B1126" s="378">
        <v>0</v>
      </c>
      <c r="C1126" s="381">
        <v>0</v>
      </c>
      <c r="D1126" s="380" t="str">
        <f t="shared" si="19"/>
        <v/>
      </c>
    </row>
    <row r="1127" s="344" customFormat="1" ht="20.1" customHeight="1" spans="1:4">
      <c r="A1127" s="377" t="s">
        <v>171</v>
      </c>
      <c r="B1127" s="378">
        <v>0</v>
      </c>
      <c r="C1127" s="381">
        <v>0</v>
      </c>
      <c r="D1127" s="380" t="str">
        <f t="shared" si="19"/>
        <v/>
      </c>
    </row>
    <row r="1128" s="344" customFormat="1" ht="20.1" customHeight="1" spans="1:4">
      <c r="A1128" s="377" t="s">
        <v>1006</v>
      </c>
      <c r="B1128" s="378">
        <v>0</v>
      </c>
      <c r="C1128" s="381">
        <v>0</v>
      </c>
      <c r="D1128" s="380" t="str">
        <f t="shared" si="19"/>
        <v/>
      </c>
    </row>
    <row r="1129" s="344" customFormat="1" ht="20.1" customHeight="1" spans="1:4">
      <c r="A1129" s="377" t="s">
        <v>178</v>
      </c>
      <c r="B1129" s="378">
        <v>0</v>
      </c>
      <c r="C1129" s="379">
        <v>0</v>
      </c>
      <c r="D1129" s="380" t="str">
        <f t="shared" si="19"/>
        <v/>
      </c>
    </row>
    <row r="1130" s="344" customFormat="1" ht="20.1" customHeight="1" spans="1:4">
      <c r="A1130" s="377" t="s">
        <v>1007</v>
      </c>
      <c r="B1130" s="378">
        <v>0</v>
      </c>
      <c r="C1130" s="381">
        <v>0</v>
      </c>
      <c r="D1130" s="380" t="str">
        <f t="shared" si="19"/>
        <v/>
      </c>
    </row>
    <row r="1131" s="344" customFormat="1" ht="20.1" customHeight="1" spans="1:4">
      <c r="A1131" s="377" t="s">
        <v>1008</v>
      </c>
      <c r="B1131" s="378">
        <v>0</v>
      </c>
      <c r="C1131" s="381">
        <v>0</v>
      </c>
      <c r="D1131" s="380" t="str">
        <f t="shared" si="19"/>
        <v/>
      </c>
    </row>
    <row r="1132" s="344" customFormat="1" ht="20.1" customHeight="1" spans="1:4">
      <c r="A1132" s="377" t="s">
        <v>1009</v>
      </c>
      <c r="B1132" s="378">
        <v>0</v>
      </c>
      <c r="C1132" s="381">
        <v>0</v>
      </c>
      <c r="D1132" s="380" t="str">
        <f t="shared" si="19"/>
        <v/>
      </c>
    </row>
    <row r="1133" s="344" customFormat="1" ht="20.1" customHeight="1" spans="1:4">
      <c r="A1133" s="377" t="s">
        <v>1010</v>
      </c>
      <c r="B1133" s="378">
        <v>0</v>
      </c>
      <c r="C1133" s="381">
        <v>0</v>
      </c>
      <c r="D1133" s="380" t="str">
        <f t="shared" si="19"/>
        <v/>
      </c>
    </row>
    <row r="1134" s="344" customFormat="1" ht="20.1" customHeight="1" spans="1:4">
      <c r="A1134" s="377" t="s">
        <v>1011</v>
      </c>
      <c r="B1134" s="378">
        <v>0</v>
      </c>
      <c r="C1134" s="381">
        <v>0</v>
      </c>
      <c r="D1134" s="380" t="str">
        <f t="shared" si="19"/>
        <v/>
      </c>
    </row>
    <row r="1135" s="344" customFormat="1" ht="20.1" customHeight="1" spans="1:4">
      <c r="A1135" s="377" t="s">
        <v>1012</v>
      </c>
      <c r="B1135" s="378">
        <v>0</v>
      </c>
      <c r="C1135" s="381">
        <v>0</v>
      </c>
      <c r="D1135" s="380" t="str">
        <f t="shared" si="19"/>
        <v/>
      </c>
    </row>
    <row r="1136" s="344" customFormat="1" ht="20.1" customHeight="1" spans="1:4">
      <c r="A1136" s="377" t="s">
        <v>1013</v>
      </c>
      <c r="B1136" s="378">
        <v>0</v>
      </c>
      <c r="C1136" s="381">
        <v>0</v>
      </c>
      <c r="D1136" s="380" t="str">
        <f t="shared" si="19"/>
        <v/>
      </c>
    </row>
    <row r="1137" s="344" customFormat="1" ht="20.1" customHeight="1" spans="1:4">
      <c r="A1137" s="377" t="s">
        <v>1014</v>
      </c>
      <c r="B1137" s="378">
        <v>0</v>
      </c>
      <c r="C1137" s="381">
        <v>0</v>
      </c>
      <c r="D1137" s="380" t="str">
        <f t="shared" si="19"/>
        <v/>
      </c>
    </row>
    <row r="1138" s="344" customFormat="1" ht="20.1" customHeight="1" spans="1:4">
      <c r="A1138" s="377" t="s">
        <v>1015</v>
      </c>
      <c r="B1138" s="378">
        <v>0</v>
      </c>
      <c r="C1138" s="381">
        <v>0</v>
      </c>
      <c r="D1138" s="380" t="str">
        <f t="shared" si="19"/>
        <v/>
      </c>
    </row>
    <row r="1139" s="344" customFormat="1" ht="20.1" customHeight="1" spans="1:4">
      <c r="A1139" s="377" t="s">
        <v>1016</v>
      </c>
      <c r="B1139" s="378">
        <v>0</v>
      </c>
      <c r="C1139" s="379">
        <v>0</v>
      </c>
      <c r="D1139" s="380" t="str">
        <f t="shared" si="19"/>
        <v/>
      </c>
    </row>
    <row r="1140" s="344" customFormat="1" ht="20.1" customHeight="1" spans="1:4">
      <c r="A1140" s="377" t="s">
        <v>1017</v>
      </c>
      <c r="B1140" s="378">
        <v>0</v>
      </c>
      <c r="C1140" s="381">
        <v>0</v>
      </c>
      <c r="D1140" s="380" t="str">
        <f t="shared" si="19"/>
        <v/>
      </c>
    </row>
    <row r="1141" s="344" customFormat="1" ht="20.1" customHeight="1" spans="1:4">
      <c r="A1141" s="377" t="s">
        <v>1018</v>
      </c>
      <c r="B1141" s="378">
        <v>0</v>
      </c>
      <c r="C1141" s="381">
        <v>0</v>
      </c>
      <c r="D1141" s="380" t="str">
        <f t="shared" si="19"/>
        <v/>
      </c>
    </row>
    <row r="1142" s="344" customFormat="1" ht="20.1" customHeight="1" spans="1:4">
      <c r="A1142" s="377" t="s">
        <v>1019</v>
      </c>
      <c r="B1142" s="378">
        <v>0</v>
      </c>
      <c r="C1142" s="381">
        <v>0</v>
      </c>
      <c r="D1142" s="380" t="str">
        <f t="shared" si="19"/>
        <v/>
      </c>
    </row>
    <row r="1143" s="344" customFormat="1" ht="20.1" customHeight="1" spans="1:4">
      <c r="A1143" s="377" t="s">
        <v>1020</v>
      </c>
      <c r="B1143" s="378">
        <v>0</v>
      </c>
      <c r="C1143" s="381">
        <v>0</v>
      </c>
      <c r="D1143" s="380" t="str">
        <f t="shared" si="19"/>
        <v/>
      </c>
    </row>
    <row r="1144" s="344" customFormat="1" ht="20.1" customHeight="1" spans="1:4">
      <c r="A1144" s="377" t="s">
        <v>1021</v>
      </c>
      <c r="B1144" s="378">
        <v>0</v>
      </c>
      <c r="C1144" s="381">
        <v>0</v>
      </c>
      <c r="D1144" s="380" t="str">
        <f t="shared" si="19"/>
        <v/>
      </c>
    </row>
    <row r="1145" s="344" customFormat="1" ht="20.1" customHeight="1" spans="1:4">
      <c r="A1145" s="377" t="s">
        <v>1022</v>
      </c>
      <c r="B1145" s="378">
        <v>0</v>
      </c>
      <c r="C1145" s="379">
        <v>0</v>
      </c>
      <c r="D1145" s="380" t="str">
        <f t="shared" si="19"/>
        <v/>
      </c>
    </row>
    <row r="1146" s="344" customFormat="1" ht="20.1" customHeight="1" spans="1:4">
      <c r="A1146" s="377" t="s">
        <v>1023</v>
      </c>
      <c r="B1146" s="378">
        <v>0</v>
      </c>
      <c r="C1146" s="381">
        <v>0</v>
      </c>
      <c r="D1146" s="380" t="str">
        <f t="shared" si="19"/>
        <v/>
      </c>
    </row>
    <row r="1147" s="344" customFormat="1" ht="20.1" customHeight="1" spans="1:4">
      <c r="A1147" s="377" t="s">
        <v>1024</v>
      </c>
      <c r="B1147" s="378">
        <v>0</v>
      </c>
      <c r="C1147" s="381">
        <v>0</v>
      </c>
      <c r="D1147" s="380" t="str">
        <f t="shared" si="19"/>
        <v/>
      </c>
    </row>
    <row r="1148" s="344" customFormat="1" ht="20.1" customHeight="1" spans="1:4">
      <c r="A1148" s="377" t="s">
        <v>1025</v>
      </c>
      <c r="B1148" s="378">
        <v>0</v>
      </c>
      <c r="C1148" s="379">
        <v>0</v>
      </c>
      <c r="D1148" s="380" t="str">
        <f t="shared" si="19"/>
        <v/>
      </c>
    </row>
    <row r="1149" s="344" customFormat="1" ht="20.1" customHeight="1" spans="1:4">
      <c r="A1149" s="377" t="s">
        <v>1026</v>
      </c>
      <c r="B1149" s="378">
        <v>0</v>
      </c>
      <c r="C1149" s="381">
        <v>0</v>
      </c>
      <c r="D1149" s="380" t="str">
        <f t="shared" si="19"/>
        <v/>
      </c>
    </row>
    <row r="1150" s="344" customFormat="1" ht="20.1" customHeight="1" spans="1:4">
      <c r="A1150" s="377" t="s">
        <v>1027</v>
      </c>
      <c r="B1150" s="378">
        <v>0</v>
      </c>
      <c r="C1150" s="381">
        <v>0</v>
      </c>
      <c r="D1150" s="380" t="str">
        <f t="shared" si="19"/>
        <v/>
      </c>
    </row>
    <row r="1151" s="344" customFormat="1" ht="20.1" customHeight="1" spans="1:4">
      <c r="A1151" s="377" t="s">
        <v>1028</v>
      </c>
      <c r="B1151" s="378">
        <v>0</v>
      </c>
      <c r="C1151" s="379">
        <v>0</v>
      </c>
      <c r="D1151" s="380" t="str">
        <f t="shared" si="19"/>
        <v/>
      </c>
    </row>
    <row r="1152" s="344" customFormat="1" ht="20.1" customHeight="1" spans="1:4">
      <c r="A1152" s="377" t="s">
        <v>1029</v>
      </c>
      <c r="B1152" s="378">
        <v>0</v>
      </c>
      <c r="C1152" s="381">
        <v>0</v>
      </c>
      <c r="D1152" s="380" t="str">
        <f t="shared" si="19"/>
        <v/>
      </c>
    </row>
    <row r="1153" s="344" customFormat="1" ht="20.1" customHeight="1" spans="1:4">
      <c r="A1153" s="377" t="s">
        <v>1030</v>
      </c>
      <c r="B1153" s="378">
        <v>0</v>
      </c>
      <c r="C1153" s="381">
        <v>0</v>
      </c>
      <c r="D1153" s="380" t="str">
        <f t="shared" si="19"/>
        <v/>
      </c>
    </row>
    <row r="1154" s="344" customFormat="1" ht="20.1" customHeight="1" spans="1:4">
      <c r="A1154" s="377" t="s">
        <v>1031</v>
      </c>
      <c r="B1154" s="378">
        <v>0</v>
      </c>
      <c r="C1154" s="381">
        <v>0</v>
      </c>
      <c r="D1154" s="380" t="str">
        <f t="shared" si="19"/>
        <v/>
      </c>
    </row>
    <row r="1155" s="344" customFormat="1" ht="20.1" customHeight="1" spans="1:4">
      <c r="A1155" s="377" t="s">
        <v>1032</v>
      </c>
      <c r="B1155" s="378">
        <v>0</v>
      </c>
      <c r="C1155" s="381">
        <v>0</v>
      </c>
      <c r="D1155" s="380" t="str">
        <f t="shared" si="19"/>
        <v/>
      </c>
    </row>
    <row r="1156" s="344" customFormat="1" ht="20.1" customHeight="1" spans="1:4">
      <c r="A1156" s="377" t="s">
        <v>1033</v>
      </c>
      <c r="B1156" s="378">
        <v>0</v>
      </c>
      <c r="C1156" s="381">
        <v>0</v>
      </c>
      <c r="D1156" s="380" t="str">
        <f t="shared" si="19"/>
        <v/>
      </c>
    </row>
    <row r="1157" s="344" customFormat="1" ht="20.1" customHeight="1" spans="1:4">
      <c r="A1157" s="377" t="s">
        <v>1034</v>
      </c>
      <c r="B1157" s="378">
        <v>0</v>
      </c>
      <c r="C1157" s="381">
        <v>0</v>
      </c>
      <c r="D1157" s="380" t="str">
        <f t="shared" si="19"/>
        <v/>
      </c>
    </row>
    <row r="1158" s="344" customFormat="1" ht="20.1" customHeight="1" spans="1:4">
      <c r="A1158" s="377" t="s">
        <v>1035</v>
      </c>
      <c r="B1158" s="378">
        <v>0</v>
      </c>
      <c r="C1158" s="381">
        <v>0</v>
      </c>
      <c r="D1158" s="380" t="str">
        <f t="shared" si="19"/>
        <v/>
      </c>
    </row>
    <row r="1159" s="344" customFormat="1" ht="20.1" customHeight="1" spans="1:4">
      <c r="A1159" s="377" t="s">
        <v>810</v>
      </c>
      <c r="B1159" s="378">
        <v>0</v>
      </c>
      <c r="C1159" s="381">
        <v>0</v>
      </c>
      <c r="D1159" s="380" t="str">
        <f t="shared" si="19"/>
        <v/>
      </c>
    </row>
    <row r="1160" s="344" customFormat="1" ht="20.1" customHeight="1" spans="1:4">
      <c r="A1160" s="377" t="s">
        <v>1036</v>
      </c>
      <c r="B1160" s="378">
        <v>0</v>
      </c>
      <c r="C1160" s="381">
        <v>0</v>
      </c>
      <c r="D1160" s="380" t="str">
        <f t="shared" si="19"/>
        <v/>
      </c>
    </row>
    <row r="1161" s="344" customFormat="1" ht="20.1" customHeight="1" spans="1:4">
      <c r="A1161" s="377" t="s">
        <v>1037</v>
      </c>
      <c r="B1161" s="378">
        <v>0</v>
      </c>
      <c r="C1161" s="379">
        <v>0</v>
      </c>
      <c r="D1161" s="380" t="str">
        <f t="shared" si="19"/>
        <v/>
      </c>
    </row>
    <row r="1162" s="344" customFormat="1" ht="20.1" customHeight="1" spans="1:4">
      <c r="A1162" s="377" t="s">
        <v>1038</v>
      </c>
      <c r="B1162" s="378">
        <v>0</v>
      </c>
      <c r="C1162" s="379">
        <v>0</v>
      </c>
      <c r="D1162" s="380" t="str">
        <f t="shared" si="19"/>
        <v/>
      </c>
    </row>
    <row r="1163" s="344" customFormat="1" ht="20.1" customHeight="1" spans="1:4">
      <c r="A1163" s="377" t="s">
        <v>1039</v>
      </c>
      <c r="B1163" s="378">
        <v>2156</v>
      </c>
      <c r="C1163" s="381">
        <v>1999</v>
      </c>
      <c r="D1163" s="380">
        <f t="shared" si="19"/>
        <v>-7.28200371057514</v>
      </c>
    </row>
    <row r="1164" s="344" customFormat="1" ht="20.1" customHeight="1" spans="1:4">
      <c r="A1164" s="377" t="s">
        <v>1040</v>
      </c>
      <c r="B1164" s="378">
        <v>1954</v>
      </c>
      <c r="C1164" s="381">
        <v>1799</v>
      </c>
      <c r="D1164" s="380">
        <f t="shared" si="19"/>
        <v>-7.9324462640737</v>
      </c>
    </row>
    <row r="1165" s="344" customFormat="1" ht="20.1" customHeight="1" spans="1:4">
      <c r="A1165" s="377" t="s">
        <v>169</v>
      </c>
      <c r="B1165" s="378">
        <v>1091</v>
      </c>
      <c r="C1165" s="381">
        <v>1112</v>
      </c>
      <c r="D1165" s="380">
        <f t="shared" si="19"/>
        <v>1.92483959670027</v>
      </c>
    </row>
    <row r="1166" s="344" customFormat="1" ht="20.1" customHeight="1" spans="1:4">
      <c r="A1166" s="377" t="s">
        <v>170</v>
      </c>
      <c r="B1166" s="378">
        <v>2</v>
      </c>
      <c r="C1166" s="381">
        <v>4</v>
      </c>
      <c r="D1166" s="380">
        <f t="shared" si="19"/>
        <v>100</v>
      </c>
    </row>
    <row r="1167" s="344" customFormat="1" ht="20.1" customHeight="1" spans="1:4">
      <c r="A1167" s="377" t="s">
        <v>171</v>
      </c>
      <c r="B1167" s="378">
        <v>0</v>
      </c>
      <c r="C1167" s="381">
        <v>0</v>
      </c>
      <c r="D1167" s="380" t="str">
        <f t="shared" si="19"/>
        <v/>
      </c>
    </row>
    <row r="1168" s="344" customFormat="1" ht="20.1" customHeight="1" spans="1:4">
      <c r="A1168" s="377" t="s">
        <v>1041</v>
      </c>
      <c r="B1168" s="378">
        <v>57</v>
      </c>
      <c r="C1168" s="381">
        <v>0</v>
      </c>
      <c r="D1168" s="380">
        <f t="shared" si="19"/>
        <v>-100</v>
      </c>
    </row>
    <row r="1169" s="344" customFormat="1" ht="20.1" customHeight="1" spans="1:4">
      <c r="A1169" s="377" t="s">
        <v>1042</v>
      </c>
      <c r="B1169" s="378">
        <v>51</v>
      </c>
      <c r="C1169" s="381">
        <v>118</v>
      </c>
      <c r="D1169" s="380">
        <f t="shared" si="19"/>
        <v>131.372549019608</v>
      </c>
    </row>
    <row r="1170" s="344" customFormat="1" ht="20.1" customHeight="1" spans="1:4">
      <c r="A1170" s="377" t="s">
        <v>1043</v>
      </c>
      <c r="B1170" s="378">
        <v>0</v>
      </c>
      <c r="C1170" s="381">
        <v>0</v>
      </c>
      <c r="D1170" s="380" t="str">
        <f t="shared" si="19"/>
        <v/>
      </c>
    </row>
    <row r="1171" s="344" customFormat="1" ht="20.1" customHeight="1" spans="1:4">
      <c r="A1171" s="377" t="s">
        <v>1044</v>
      </c>
      <c r="B1171" s="378">
        <v>121</v>
      </c>
      <c r="C1171" s="381">
        <v>68</v>
      </c>
      <c r="D1171" s="380">
        <f t="shared" si="19"/>
        <v>-43.801652892562</v>
      </c>
    </row>
    <row r="1172" s="344" customFormat="1" ht="20.1" customHeight="1" spans="1:4">
      <c r="A1172" s="377" t="s">
        <v>1045</v>
      </c>
      <c r="B1172" s="378">
        <v>35</v>
      </c>
      <c r="C1172" s="381">
        <v>40</v>
      </c>
      <c r="D1172" s="380">
        <f t="shared" si="19"/>
        <v>14.2857142857143</v>
      </c>
    </row>
    <row r="1173" s="344" customFormat="1" ht="20.1" customHeight="1" spans="1:4">
      <c r="A1173" s="377" t="s">
        <v>1046</v>
      </c>
      <c r="B1173" s="378">
        <v>135</v>
      </c>
      <c r="C1173" s="381">
        <v>1</v>
      </c>
      <c r="D1173" s="380">
        <f t="shared" si="19"/>
        <v>-99.2592592592593</v>
      </c>
    </row>
    <row r="1174" s="344" customFormat="1" ht="20.1" customHeight="1" spans="1:4">
      <c r="A1174" s="377" t="s">
        <v>1047</v>
      </c>
      <c r="B1174" s="378">
        <v>0</v>
      </c>
      <c r="C1174" s="381">
        <v>0</v>
      </c>
      <c r="D1174" s="380" t="str">
        <f t="shared" si="19"/>
        <v/>
      </c>
    </row>
    <row r="1175" s="344" customFormat="1" ht="20.1" customHeight="1" spans="1:4">
      <c r="A1175" s="377" t="s">
        <v>1048</v>
      </c>
      <c r="B1175" s="378">
        <v>34</v>
      </c>
      <c r="C1175" s="381">
        <v>35</v>
      </c>
      <c r="D1175" s="380">
        <f t="shared" si="19"/>
        <v>2.94117647058822</v>
      </c>
    </row>
    <row r="1176" s="344" customFormat="1" ht="20.1" customHeight="1" spans="1:4">
      <c r="A1176" s="377" t="s">
        <v>1049</v>
      </c>
      <c r="B1176" s="378">
        <v>0</v>
      </c>
      <c r="C1176" s="381">
        <v>0</v>
      </c>
      <c r="D1176" s="380" t="str">
        <f t="shared" si="19"/>
        <v/>
      </c>
    </row>
    <row r="1177" s="344" customFormat="1" ht="20.1" customHeight="1" spans="1:4">
      <c r="A1177" s="377" t="s">
        <v>1050</v>
      </c>
      <c r="B1177" s="378">
        <v>0</v>
      </c>
      <c r="C1177" s="381">
        <v>0</v>
      </c>
      <c r="D1177" s="380" t="str">
        <f t="shared" si="19"/>
        <v/>
      </c>
    </row>
    <row r="1178" s="344" customFormat="1" ht="20.1" customHeight="1" spans="1:4">
      <c r="A1178" s="377" t="s">
        <v>1051</v>
      </c>
      <c r="B1178" s="378">
        <v>0</v>
      </c>
      <c r="C1178" s="381">
        <v>0</v>
      </c>
      <c r="D1178" s="380" t="str">
        <f t="shared" si="19"/>
        <v/>
      </c>
    </row>
    <row r="1179" s="344" customFormat="1" ht="20.1" customHeight="1" spans="1:4">
      <c r="A1179" s="377" t="s">
        <v>1052</v>
      </c>
      <c r="B1179" s="378">
        <v>0</v>
      </c>
      <c r="C1179" s="381">
        <v>0</v>
      </c>
      <c r="D1179" s="380" t="str">
        <f t="shared" si="19"/>
        <v/>
      </c>
    </row>
    <row r="1180" s="344" customFormat="1" ht="20.1" customHeight="1" spans="1:4">
      <c r="A1180" s="377" t="s">
        <v>1053</v>
      </c>
      <c r="B1180" s="378">
        <v>0</v>
      </c>
      <c r="C1180" s="381">
        <v>0</v>
      </c>
      <c r="D1180" s="380" t="str">
        <f t="shared" si="19"/>
        <v/>
      </c>
    </row>
    <row r="1181" s="344" customFormat="1" ht="20.1" customHeight="1" spans="1:4">
      <c r="A1181" s="377" t="s">
        <v>1054</v>
      </c>
      <c r="B1181" s="378">
        <v>0</v>
      </c>
      <c r="C1181" s="381">
        <v>0</v>
      </c>
      <c r="D1181" s="380" t="str">
        <f t="shared" si="19"/>
        <v/>
      </c>
    </row>
    <row r="1182" s="344" customFormat="1" ht="20.1" customHeight="1" spans="1:4">
      <c r="A1182" s="377" t="s">
        <v>1055</v>
      </c>
      <c r="B1182" s="378">
        <v>0</v>
      </c>
      <c r="C1182" s="381">
        <v>0</v>
      </c>
      <c r="D1182" s="380" t="str">
        <f t="shared" ref="D1182:D1245" si="20">IFERROR((C1182/B1182-1)*100,"")</f>
        <v/>
      </c>
    </row>
    <row r="1183" s="344" customFormat="1" ht="20.1" customHeight="1" spans="1:4">
      <c r="A1183" s="377" t="s">
        <v>1056</v>
      </c>
      <c r="B1183" s="378">
        <v>0</v>
      </c>
      <c r="C1183" s="381">
        <v>0</v>
      </c>
      <c r="D1183" s="380" t="str">
        <f t="shared" si="20"/>
        <v/>
      </c>
    </row>
    <row r="1184" s="344" customFormat="1" ht="20.1" customHeight="1" spans="1:4">
      <c r="A1184" s="377" t="s">
        <v>1057</v>
      </c>
      <c r="B1184" s="378">
        <v>0</v>
      </c>
      <c r="C1184" s="381">
        <v>0</v>
      </c>
      <c r="D1184" s="380" t="str">
        <f t="shared" si="20"/>
        <v/>
      </c>
    </row>
    <row r="1185" s="344" customFormat="1" ht="20.1" customHeight="1" spans="1:4">
      <c r="A1185" s="377" t="s">
        <v>1058</v>
      </c>
      <c r="B1185" s="378">
        <v>0</v>
      </c>
      <c r="C1185" s="381">
        <v>0</v>
      </c>
      <c r="D1185" s="380" t="str">
        <f t="shared" si="20"/>
        <v/>
      </c>
    </row>
    <row r="1186" s="344" customFormat="1" ht="20.1" customHeight="1" spans="1:4">
      <c r="A1186" s="377" t="s">
        <v>1059</v>
      </c>
      <c r="B1186" s="378">
        <v>0</v>
      </c>
      <c r="C1186" s="381">
        <v>0</v>
      </c>
      <c r="D1186" s="380" t="str">
        <f t="shared" si="20"/>
        <v/>
      </c>
    </row>
    <row r="1187" s="344" customFormat="1" ht="20.1" customHeight="1" spans="1:4">
      <c r="A1187" s="377" t="s">
        <v>1060</v>
      </c>
      <c r="B1187" s="378">
        <v>0</v>
      </c>
      <c r="C1187" s="381">
        <v>0</v>
      </c>
      <c r="D1187" s="380" t="str">
        <f t="shared" si="20"/>
        <v/>
      </c>
    </row>
    <row r="1188" s="344" customFormat="1" ht="20.1" customHeight="1" spans="1:4">
      <c r="A1188" s="377" t="s">
        <v>1061</v>
      </c>
      <c r="B1188" s="378">
        <v>0</v>
      </c>
      <c r="C1188" s="381">
        <v>0</v>
      </c>
      <c r="D1188" s="380" t="str">
        <f t="shared" si="20"/>
        <v/>
      </c>
    </row>
    <row r="1189" s="344" customFormat="1" ht="20.1" customHeight="1" spans="1:4">
      <c r="A1189" s="377" t="s">
        <v>178</v>
      </c>
      <c r="B1189" s="378">
        <v>411</v>
      </c>
      <c r="C1189" s="379">
        <v>421</v>
      </c>
      <c r="D1189" s="380">
        <f t="shared" si="20"/>
        <v>2.4330900243309</v>
      </c>
    </row>
    <row r="1190" s="344" customFormat="1" ht="20.1" customHeight="1" spans="1:4">
      <c r="A1190" s="377" t="s">
        <v>1062</v>
      </c>
      <c r="B1190" s="378">
        <v>17</v>
      </c>
      <c r="C1190" s="381">
        <v>0</v>
      </c>
      <c r="D1190" s="380">
        <f t="shared" si="20"/>
        <v>-100</v>
      </c>
    </row>
    <row r="1191" s="344" customFormat="1" ht="20.1" customHeight="1" spans="1:4">
      <c r="A1191" s="377" t="s">
        <v>1063</v>
      </c>
      <c r="B1191" s="378">
        <v>192</v>
      </c>
      <c r="C1191" s="381">
        <v>200</v>
      </c>
      <c r="D1191" s="380">
        <f t="shared" si="20"/>
        <v>4.16666666666667</v>
      </c>
    </row>
    <row r="1192" s="344" customFormat="1" ht="20.1" customHeight="1" spans="1:4">
      <c r="A1192" s="377" t="s">
        <v>169</v>
      </c>
      <c r="B1192" s="378">
        <v>2</v>
      </c>
      <c r="C1192" s="381">
        <v>0</v>
      </c>
      <c r="D1192" s="380">
        <f t="shared" si="20"/>
        <v>-100</v>
      </c>
    </row>
    <row r="1193" s="344" customFormat="1" ht="20.1" customHeight="1" spans="1:4">
      <c r="A1193" s="377" t="s">
        <v>170</v>
      </c>
      <c r="B1193" s="378">
        <v>101</v>
      </c>
      <c r="C1193" s="381">
        <v>95</v>
      </c>
      <c r="D1193" s="380">
        <f t="shared" si="20"/>
        <v>-5.94059405940595</v>
      </c>
    </row>
    <row r="1194" s="344" customFormat="1" ht="20.1" customHeight="1" spans="1:4">
      <c r="A1194" s="377" t="s">
        <v>171</v>
      </c>
      <c r="B1194" s="378">
        <v>0</v>
      </c>
      <c r="C1194" s="381">
        <v>0</v>
      </c>
      <c r="D1194" s="380" t="str">
        <f t="shared" si="20"/>
        <v/>
      </c>
    </row>
    <row r="1195" s="344" customFormat="1" ht="20.1" customHeight="1" spans="1:4">
      <c r="A1195" s="377" t="s">
        <v>1064</v>
      </c>
      <c r="B1195" s="378">
        <v>5</v>
      </c>
      <c r="C1195" s="381">
        <v>0</v>
      </c>
      <c r="D1195" s="380">
        <f t="shared" si="20"/>
        <v>-100</v>
      </c>
    </row>
    <row r="1196" s="344" customFormat="1" ht="20.1" customHeight="1" spans="1:4">
      <c r="A1196" s="377" t="s">
        <v>1065</v>
      </c>
      <c r="B1196" s="378">
        <v>0</v>
      </c>
      <c r="C1196" s="381">
        <v>0</v>
      </c>
      <c r="D1196" s="380" t="str">
        <f t="shared" si="20"/>
        <v/>
      </c>
    </row>
    <row r="1197" s="344" customFormat="1" ht="20.1" customHeight="1" spans="1:4">
      <c r="A1197" s="377" t="s">
        <v>1066</v>
      </c>
      <c r="B1197" s="378">
        <v>0</v>
      </c>
      <c r="C1197" s="381">
        <v>0</v>
      </c>
      <c r="D1197" s="380" t="str">
        <f t="shared" si="20"/>
        <v/>
      </c>
    </row>
    <row r="1198" s="344" customFormat="1" ht="20.1" customHeight="1" spans="1:4">
      <c r="A1198" s="377" t="s">
        <v>1067</v>
      </c>
      <c r="B1198" s="378">
        <v>0</v>
      </c>
      <c r="C1198" s="381">
        <v>0</v>
      </c>
      <c r="D1198" s="380" t="str">
        <f t="shared" si="20"/>
        <v/>
      </c>
    </row>
    <row r="1199" s="344" customFormat="1" ht="20.1" customHeight="1" spans="1:4">
      <c r="A1199" s="377" t="s">
        <v>1068</v>
      </c>
      <c r="B1199" s="378">
        <v>70</v>
      </c>
      <c r="C1199" s="381">
        <v>105</v>
      </c>
      <c r="D1199" s="380">
        <f t="shared" si="20"/>
        <v>50</v>
      </c>
    </row>
    <row r="1200" s="344" customFormat="1" ht="20.1" customHeight="1" spans="1:4">
      <c r="A1200" s="377" t="s">
        <v>1069</v>
      </c>
      <c r="B1200" s="378">
        <v>14</v>
      </c>
      <c r="C1200" s="381">
        <v>0</v>
      </c>
      <c r="D1200" s="380">
        <f t="shared" si="20"/>
        <v>-100</v>
      </c>
    </row>
    <row r="1201" s="344" customFormat="1" ht="20.1" customHeight="1" spans="1:4">
      <c r="A1201" s="377" t="s">
        <v>1070</v>
      </c>
      <c r="B1201" s="378">
        <v>0</v>
      </c>
      <c r="C1201" s="381">
        <v>0</v>
      </c>
      <c r="D1201" s="380" t="str">
        <f t="shared" si="20"/>
        <v/>
      </c>
    </row>
    <row r="1202" s="344" customFormat="1" ht="20.1" customHeight="1" spans="1:4">
      <c r="A1202" s="377" t="s">
        <v>1071</v>
      </c>
      <c r="B1202" s="378">
        <v>0</v>
      </c>
      <c r="C1202" s="381">
        <v>0</v>
      </c>
      <c r="D1202" s="380" t="str">
        <f t="shared" si="20"/>
        <v/>
      </c>
    </row>
    <row r="1203" s="344" customFormat="1" ht="20.1" customHeight="1" spans="1:4">
      <c r="A1203" s="377" t="s">
        <v>1072</v>
      </c>
      <c r="B1203" s="378">
        <v>0</v>
      </c>
      <c r="C1203" s="381">
        <v>0</v>
      </c>
      <c r="D1203" s="380" t="str">
        <f t="shared" si="20"/>
        <v/>
      </c>
    </row>
    <row r="1204" s="344" customFormat="1" ht="20.1" customHeight="1" spans="1:4">
      <c r="A1204" s="377" t="s">
        <v>1073</v>
      </c>
      <c r="B1204" s="378">
        <v>0</v>
      </c>
      <c r="C1204" s="379">
        <v>0</v>
      </c>
      <c r="D1204" s="380" t="str">
        <f t="shared" si="20"/>
        <v/>
      </c>
    </row>
    <row r="1205" s="344" customFormat="1" ht="20.1" customHeight="1" spans="1:4">
      <c r="A1205" s="377" t="s">
        <v>1074</v>
      </c>
      <c r="B1205" s="378">
        <v>0</v>
      </c>
      <c r="C1205" s="381">
        <v>0</v>
      </c>
      <c r="D1205" s="380" t="str">
        <f t="shared" si="20"/>
        <v/>
      </c>
    </row>
    <row r="1206" s="344" customFormat="1" ht="20.1" customHeight="1" spans="1:4">
      <c r="A1206" s="377" t="s">
        <v>1075</v>
      </c>
      <c r="B1206" s="378">
        <v>10</v>
      </c>
      <c r="C1206" s="379">
        <v>0</v>
      </c>
      <c r="D1206" s="380">
        <f t="shared" si="20"/>
        <v>-100</v>
      </c>
    </row>
    <row r="1207" s="344" customFormat="1" ht="20.1" customHeight="1" spans="1:4">
      <c r="A1207" s="377" t="s">
        <v>1076</v>
      </c>
      <c r="B1207" s="378">
        <v>10</v>
      </c>
      <c r="C1207" s="379">
        <v>0</v>
      </c>
      <c r="D1207" s="380">
        <f t="shared" si="20"/>
        <v>-100</v>
      </c>
    </row>
    <row r="1208" s="344" customFormat="1" ht="20.1" customHeight="1" spans="1:4">
      <c r="A1208" s="377" t="s">
        <v>1077</v>
      </c>
      <c r="B1208" s="378">
        <v>28813</v>
      </c>
      <c r="C1208" s="381">
        <v>22702</v>
      </c>
      <c r="D1208" s="380">
        <f t="shared" si="20"/>
        <v>-21.2091764134245</v>
      </c>
    </row>
    <row r="1209" s="344" customFormat="1" ht="20.1" customHeight="1" spans="1:4">
      <c r="A1209" s="377" t="s">
        <v>1078</v>
      </c>
      <c r="B1209" s="378">
        <v>17289</v>
      </c>
      <c r="C1209" s="381">
        <v>11178</v>
      </c>
      <c r="D1209" s="380">
        <f t="shared" si="20"/>
        <v>-35.3461738677772</v>
      </c>
    </row>
    <row r="1210" s="344" customFormat="1" ht="20.1" customHeight="1" spans="1:4">
      <c r="A1210" s="377" t="s">
        <v>1079</v>
      </c>
      <c r="B1210" s="378">
        <v>1</v>
      </c>
      <c r="C1210" s="381">
        <v>0</v>
      </c>
      <c r="D1210" s="380">
        <f t="shared" si="20"/>
        <v>-100</v>
      </c>
    </row>
    <row r="1211" s="344" customFormat="1" ht="20.1" customHeight="1" spans="1:4">
      <c r="A1211" s="377" t="s">
        <v>1080</v>
      </c>
      <c r="B1211" s="378">
        <v>0</v>
      </c>
      <c r="C1211" s="381">
        <v>0</v>
      </c>
      <c r="D1211" s="380" t="str">
        <f t="shared" si="20"/>
        <v/>
      </c>
    </row>
    <row r="1212" s="344" customFormat="1" ht="20.1" customHeight="1" spans="1:4">
      <c r="A1212" s="377" t="s">
        <v>1081</v>
      </c>
      <c r="B1212" s="378">
        <v>14546</v>
      </c>
      <c r="C1212" s="381">
        <v>0</v>
      </c>
      <c r="D1212" s="380">
        <f t="shared" si="20"/>
        <v>-100</v>
      </c>
    </row>
    <row r="1213" s="344" customFormat="1" ht="20.1" customHeight="1" spans="1:4">
      <c r="A1213" s="377" t="s">
        <v>1082</v>
      </c>
      <c r="B1213" s="378">
        <v>0</v>
      </c>
      <c r="C1213" s="381">
        <v>0</v>
      </c>
      <c r="D1213" s="380" t="str">
        <f t="shared" si="20"/>
        <v/>
      </c>
    </row>
    <row r="1214" s="344" customFormat="1" ht="20.1" customHeight="1" spans="1:4">
      <c r="A1214" s="377" t="s">
        <v>1083</v>
      </c>
      <c r="B1214" s="378">
        <v>42</v>
      </c>
      <c r="C1214" s="381">
        <v>90</v>
      </c>
      <c r="D1214" s="380">
        <f t="shared" si="20"/>
        <v>114.285714285714</v>
      </c>
    </row>
    <row r="1215" s="344" customFormat="1" ht="20.1" customHeight="1" spans="1:4">
      <c r="A1215" s="377" t="s">
        <v>1084</v>
      </c>
      <c r="B1215" s="378">
        <v>0</v>
      </c>
      <c r="C1215" s="381">
        <v>3</v>
      </c>
      <c r="D1215" s="380" t="str">
        <f t="shared" si="20"/>
        <v/>
      </c>
    </row>
    <row r="1216" s="344" customFormat="1" ht="20.1" customHeight="1" spans="1:4">
      <c r="A1216" s="377" t="s">
        <v>1085</v>
      </c>
      <c r="B1216" s="378">
        <v>6</v>
      </c>
      <c r="C1216" s="381">
        <v>3</v>
      </c>
      <c r="D1216" s="380">
        <f t="shared" si="20"/>
        <v>-50</v>
      </c>
    </row>
    <row r="1217" s="344" customFormat="1" ht="20.1" customHeight="1" spans="1:4">
      <c r="A1217" s="377" t="s">
        <v>1086</v>
      </c>
      <c r="B1217" s="378">
        <v>1694</v>
      </c>
      <c r="C1217" s="381">
        <v>1342</v>
      </c>
      <c r="D1217" s="380">
        <f t="shared" si="20"/>
        <v>-20.7792207792208</v>
      </c>
    </row>
    <row r="1218" s="344" customFormat="1" ht="20.1" customHeight="1" spans="1:4">
      <c r="A1218" s="377" t="s">
        <v>1087</v>
      </c>
      <c r="B1218" s="378">
        <v>0</v>
      </c>
      <c r="C1218" s="381">
        <v>0</v>
      </c>
      <c r="D1218" s="380" t="str">
        <f t="shared" si="20"/>
        <v/>
      </c>
    </row>
    <row r="1219" s="344" customFormat="1" ht="20.1" customHeight="1" spans="1:4">
      <c r="A1219" s="377" t="s">
        <v>1088</v>
      </c>
      <c r="B1219" s="378">
        <v>0</v>
      </c>
      <c r="C1219" s="379">
        <v>0</v>
      </c>
      <c r="D1219" s="380" t="str">
        <f t="shared" si="20"/>
        <v/>
      </c>
    </row>
    <row r="1220" s="344" customFormat="1" ht="20.1" customHeight="1" spans="1:4">
      <c r="A1220" s="377" t="s">
        <v>1089</v>
      </c>
      <c r="B1220" s="378">
        <v>1000</v>
      </c>
      <c r="C1220" s="381">
        <v>9740</v>
      </c>
      <c r="D1220" s="380">
        <f t="shared" si="20"/>
        <v>874</v>
      </c>
    </row>
    <row r="1221" s="344" customFormat="1" ht="20.1" customHeight="1" spans="1:4">
      <c r="A1221" s="377" t="s">
        <v>1090</v>
      </c>
      <c r="B1221" s="378">
        <v>11524</v>
      </c>
      <c r="C1221" s="381">
        <v>11524</v>
      </c>
      <c r="D1221" s="380">
        <f t="shared" si="20"/>
        <v>0</v>
      </c>
    </row>
    <row r="1222" s="344" customFormat="1" ht="20.1" customHeight="1" spans="1:4">
      <c r="A1222" s="377" t="s">
        <v>1091</v>
      </c>
      <c r="B1222" s="378">
        <v>11524</v>
      </c>
      <c r="C1222" s="381">
        <v>11524</v>
      </c>
      <c r="D1222" s="380">
        <f t="shared" si="20"/>
        <v>0</v>
      </c>
    </row>
    <row r="1223" s="344" customFormat="1" ht="20.1" customHeight="1" spans="1:4">
      <c r="A1223" s="377" t="s">
        <v>1092</v>
      </c>
      <c r="B1223" s="378">
        <v>0</v>
      </c>
      <c r="C1223" s="379">
        <v>0</v>
      </c>
      <c r="D1223" s="380" t="str">
        <f t="shared" si="20"/>
        <v/>
      </c>
    </row>
    <row r="1224" s="344" customFormat="1" ht="20.1" customHeight="1" spans="1:4">
      <c r="A1224" s="377" t="s">
        <v>1093</v>
      </c>
      <c r="B1224" s="378">
        <v>0</v>
      </c>
      <c r="C1224" s="381">
        <v>0</v>
      </c>
      <c r="D1224" s="380" t="str">
        <f t="shared" si="20"/>
        <v/>
      </c>
    </row>
    <row r="1225" s="344" customFormat="1" ht="20.1" customHeight="1" spans="1:4">
      <c r="A1225" s="377" t="s">
        <v>1094</v>
      </c>
      <c r="B1225" s="378">
        <v>0</v>
      </c>
      <c r="C1225" s="381">
        <v>0</v>
      </c>
      <c r="D1225" s="380" t="str">
        <f t="shared" si="20"/>
        <v/>
      </c>
    </row>
    <row r="1226" s="344" customFormat="1" ht="20.1" customHeight="1" spans="1:4">
      <c r="A1226" s="377" t="s">
        <v>1095</v>
      </c>
      <c r="B1226" s="378">
        <v>0</v>
      </c>
      <c r="C1226" s="381">
        <v>0</v>
      </c>
      <c r="D1226" s="380" t="str">
        <f t="shared" si="20"/>
        <v/>
      </c>
    </row>
    <row r="1227" s="344" customFormat="1" ht="20.1" customHeight="1" spans="1:4">
      <c r="A1227" s="377" t="s">
        <v>1096</v>
      </c>
      <c r="B1227" s="378">
        <v>0</v>
      </c>
      <c r="C1227" s="379">
        <v>0</v>
      </c>
      <c r="D1227" s="380" t="str">
        <f t="shared" si="20"/>
        <v/>
      </c>
    </row>
    <row r="1228" s="344" customFormat="1" ht="20.1" customHeight="1" spans="1:4">
      <c r="A1228" s="377" t="s">
        <v>1097</v>
      </c>
      <c r="B1228" s="378">
        <v>0</v>
      </c>
      <c r="C1228" s="379">
        <v>0</v>
      </c>
      <c r="D1228" s="380" t="str">
        <f t="shared" si="20"/>
        <v/>
      </c>
    </row>
    <row r="1229" s="344" customFormat="1" ht="20.1" customHeight="1" spans="1:4">
      <c r="A1229" s="377" t="s">
        <v>1098</v>
      </c>
      <c r="B1229" s="378">
        <v>606</v>
      </c>
      <c r="C1229" s="381">
        <v>635</v>
      </c>
      <c r="D1229" s="380">
        <f t="shared" si="20"/>
        <v>4.78547854785478</v>
      </c>
    </row>
    <row r="1230" s="344" customFormat="1" ht="20.1" customHeight="1" spans="1:4">
      <c r="A1230" s="377" t="s">
        <v>1099</v>
      </c>
      <c r="B1230" s="378">
        <v>369</v>
      </c>
      <c r="C1230" s="381">
        <v>80</v>
      </c>
      <c r="D1230" s="380">
        <f t="shared" si="20"/>
        <v>-78.319783197832</v>
      </c>
    </row>
    <row r="1231" s="344" customFormat="1" ht="20.1" customHeight="1" spans="1:4">
      <c r="A1231" s="377" t="s">
        <v>169</v>
      </c>
      <c r="B1231" s="378">
        <v>0</v>
      </c>
      <c r="C1231" s="381">
        <v>0</v>
      </c>
      <c r="D1231" s="380" t="str">
        <f t="shared" si="20"/>
        <v/>
      </c>
    </row>
    <row r="1232" s="344" customFormat="1" ht="20.1" customHeight="1" spans="1:4">
      <c r="A1232" s="377" t="s">
        <v>170</v>
      </c>
      <c r="B1232" s="378">
        <v>0</v>
      </c>
      <c r="C1232" s="381">
        <v>0</v>
      </c>
      <c r="D1232" s="380" t="str">
        <f t="shared" si="20"/>
        <v/>
      </c>
    </row>
    <row r="1233" s="344" customFormat="1" ht="20.1" customHeight="1" spans="1:4">
      <c r="A1233" s="377" t="s">
        <v>171</v>
      </c>
      <c r="B1233" s="378">
        <v>0</v>
      </c>
      <c r="C1233" s="381">
        <v>0</v>
      </c>
      <c r="D1233" s="380" t="str">
        <f t="shared" si="20"/>
        <v/>
      </c>
    </row>
    <row r="1234" s="344" customFormat="1" ht="20.1" customHeight="1" spans="1:4">
      <c r="A1234" s="377" t="s">
        <v>1100</v>
      </c>
      <c r="B1234" s="378">
        <v>0</v>
      </c>
      <c r="C1234" s="381">
        <v>0</v>
      </c>
      <c r="D1234" s="380" t="str">
        <f t="shared" si="20"/>
        <v/>
      </c>
    </row>
    <row r="1235" s="344" customFormat="1" ht="20.1" customHeight="1" spans="1:4">
      <c r="A1235" s="377" t="s">
        <v>1101</v>
      </c>
      <c r="B1235" s="378">
        <v>0</v>
      </c>
      <c r="C1235" s="381">
        <v>0</v>
      </c>
      <c r="D1235" s="380" t="str">
        <f t="shared" si="20"/>
        <v/>
      </c>
    </row>
    <row r="1236" s="344" customFormat="1" ht="20.1" customHeight="1" spans="1:4">
      <c r="A1236" s="377" t="s">
        <v>1102</v>
      </c>
      <c r="B1236" s="378">
        <v>0</v>
      </c>
      <c r="C1236" s="381">
        <v>0</v>
      </c>
      <c r="D1236" s="380" t="str">
        <f t="shared" si="20"/>
        <v/>
      </c>
    </row>
    <row r="1237" s="344" customFormat="1" ht="20.1" customHeight="1" spans="1:4">
      <c r="A1237" s="377" t="s">
        <v>1103</v>
      </c>
      <c r="B1237" s="378">
        <v>294</v>
      </c>
      <c r="C1237" s="381">
        <v>5</v>
      </c>
      <c r="D1237" s="380">
        <f t="shared" si="20"/>
        <v>-98.2993197278912</v>
      </c>
    </row>
    <row r="1238" s="344" customFormat="1" ht="20.1" customHeight="1" spans="1:4">
      <c r="A1238" s="377" t="s">
        <v>1104</v>
      </c>
      <c r="B1238" s="378">
        <v>0</v>
      </c>
      <c r="C1238" s="381">
        <v>0</v>
      </c>
      <c r="D1238" s="380" t="str">
        <f t="shared" si="20"/>
        <v/>
      </c>
    </row>
    <row r="1239" s="344" customFormat="1" ht="20.1" customHeight="1" spans="1:4">
      <c r="A1239" s="377" t="s">
        <v>1105</v>
      </c>
      <c r="B1239" s="378">
        <v>0</v>
      </c>
      <c r="C1239" s="381">
        <v>0</v>
      </c>
      <c r="D1239" s="380" t="str">
        <f t="shared" si="20"/>
        <v/>
      </c>
    </row>
    <row r="1240" s="344" customFormat="1" ht="20.1" customHeight="1" spans="1:4">
      <c r="A1240" s="377" t="s">
        <v>1106</v>
      </c>
      <c r="B1240" s="378">
        <v>0</v>
      </c>
      <c r="C1240" s="381">
        <v>0</v>
      </c>
      <c r="D1240" s="380" t="str">
        <f t="shared" si="20"/>
        <v/>
      </c>
    </row>
    <row r="1241" s="344" customFormat="1" ht="20.1" customHeight="1" spans="1:4">
      <c r="A1241" s="377" t="s">
        <v>1107</v>
      </c>
      <c r="B1241" s="378">
        <v>75</v>
      </c>
      <c r="C1241" s="381">
        <v>75</v>
      </c>
      <c r="D1241" s="380">
        <f t="shared" si="20"/>
        <v>0</v>
      </c>
    </row>
    <row r="1242" s="344" customFormat="1" ht="20.1" customHeight="1" spans="1:4">
      <c r="A1242" s="377" t="s">
        <v>1108</v>
      </c>
      <c r="B1242" s="378">
        <v>0</v>
      </c>
      <c r="C1242" s="381">
        <v>0</v>
      </c>
      <c r="D1242" s="380" t="str">
        <f t="shared" si="20"/>
        <v/>
      </c>
    </row>
    <row r="1243" s="344" customFormat="1" ht="20.1" customHeight="1" spans="1:4">
      <c r="A1243" s="377" t="s">
        <v>1109</v>
      </c>
      <c r="B1243" s="378">
        <v>0</v>
      </c>
      <c r="C1243" s="381">
        <v>0</v>
      </c>
      <c r="D1243" s="380" t="str">
        <f t="shared" si="20"/>
        <v/>
      </c>
    </row>
    <row r="1244" s="344" customFormat="1" ht="20.1" customHeight="1" spans="1:4">
      <c r="A1244" s="377" t="s">
        <v>1110</v>
      </c>
      <c r="B1244" s="378">
        <v>0</v>
      </c>
      <c r="C1244" s="381">
        <v>0</v>
      </c>
      <c r="D1244" s="380" t="str">
        <f t="shared" si="20"/>
        <v/>
      </c>
    </row>
    <row r="1245" s="344" customFormat="1" ht="20.1" customHeight="1" spans="1:4">
      <c r="A1245" s="377" t="s">
        <v>1111</v>
      </c>
      <c r="B1245" s="378">
        <v>0</v>
      </c>
      <c r="C1245" s="381">
        <v>0</v>
      </c>
      <c r="D1245" s="380" t="str">
        <f t="shared" si="20"/>
        <v/>
      </c>
    </row>
    <row r="1246" s="344" customFormat="1" ht="20.1" customHeight="1" spans="1:4">
      <c r="A1246" s="377" t="s">
        <v>178</v>
      </c>
      <c r="B1246" s="378">
        <v>0</v>
      </c>
      <c r="C1246" s="379">
        <v>0</v>
      </c>
      <c r="D1246" s="380" t="str">
        <f t="shared" ref="D1246:D1309" si="21">IFERROR((C1246/B1246-1)*100,"")</f>
        <v/>
      </c>
    </row>
    <row r="1247" s="344" customFormat="1" ht="20.1" customHeight="1" spans="1:4">
      <c r="A1247" s="377" t="s">
        <v>1112</v>
      </c>
      <c r="B1247" s="378">
        <v>0</v>
      </c>
      <c r="C1247" s="381">
        <v>0</v>
      </c>
      <c r="D1247" s="380" t="str">
        <f t="shared" si="21"/>
        <v/>
      </c>
    </row>
    <row r="1248" s="344" customFormat="1" ht="20.1" customHeight="1" spans="1:4">
      <c r="A1248" s="377" t="s">
        <v>1113</v>
      </c>
      <c r="B1248" s="378">
        <v>0</v>
      </c>
      <c r="C1248" s="381">
        <v>0</v>
      </c>
      <c r="D1248" s="380" t="str">
        <f t="shared" si="21"/>
        <v/>
      </c>
    </row>
    <row r="1249" s="344" customFormat="1" ht="20.1" customHeight="1" spans="1:4">
      <c r="A1249" s="377" t="s">
        <v>1114</v>
      </c>
      <c r="B1249" s="378">
        <v>0</v>
      </c>
      <c r="C1249" s="381">
        <v>0</v>
      </c>
      <c r="D1249" s="380" t="str">
        <f t="shared" si="21"/>
        <v/>
      </c>
    </row>
    <row r="1250" s="344" customFormat="1" ht="20.1" customHeight="1" spans="1:4">
      <c r="A1250" s="377" t="s">
        <v>1115</v>
      </c>
      <c r="B1250" s="378">
        <v>0</v>
      </c>
      <c r="C1250" s="381">
        <v>0</v>
      </c>
      <c r="D1250" s="380" t="str">
        <f t="shared" si="21"/>
        <v/>
      </c>
    </row>
    <row r="1251" s="344" customFormat="1" ht="20.1" customHeight="1" spans="1:4">
      <c r="A1251" s="377" t="s">
        <v>1116</v>
      </c>
      <c r="B1251" s="378">
        <v>0</v>
      </c>
      <c r="C1251" s="381">
        <v>0</v>
      </c>
      <c r="D1251" s="380" t="str">
        <f t="shared" si="21"/>
        <v/>
      </c>
    </row>
    <row r="1252" s="344" customFormat="1" ht="20.1" customHeight="1" spans="1:4">
      <c r="A1252" s="377" t="s">
        <v>1117</v>
      </c>
      <c r="B1252" s="378">
        <v>0</v>
      </c>
      <c r="C1252" s="379">
        <v>0</v>
      </c>
      <c r="D1252" s="380" t="str">
        <f t="shared" si="21"/>
        <v/>
      </c>
    </row>
    <row r="1253" s="344" customFormat="1" ht="20.1" customHeight="1" spans="1:4">
      <c r="A1253" s="377" t="s">
        <v>1118</v>
      </c>
      <c r="B1253" s="378">
        <v>0</v>
      </c>
      <c r="C1253" s="381">
        <v>0</v>
      </c>
      <c r="D1253" s="380" t="str">
        <f t="shared" si="21"/>
        <v/>
      </c>
    </row>
    <row r="1254" s="344" customFormat="1" ht="20.1" customHeight="1" spans="1:4">
      <c r="A1254" s="377" t="s">
        <v>1119</v>
      </c>
      <c r="B1254" s="378">
        <v>0</v>
      </c>
      <c r="C1254" s="381">
        <v>0</v>
      </c>
      <c r="D1254" s="380" t="str">
        <f t="shared" si="21"/>
        <v/>
      </c>
    </row>
    <row r="1255" s="344" customFormat="1" ht="20.1" customHeight="1" spans="1:4">
      <c r="A1255" s="377" t="s">
        <v>1120</v>
      </c>
      <c r="B1255" s="378">
        <v>237</v>
      </c>
      <c r="C1255" s="381">
        <v>555</v>
      </c>
      <c r="D1255" s="380">
        <f t="shared" si="21"/>
        <v>134.177215189873</v>
      </c>
    </row>
    <row r="1256" s="344" customFormat="1" ht="20.1" customHeight="1" spans="1:4">
      <c r="A1256" s="377" t="s">
        <v>1121</v>
      </c>
      <c r="B1256" s="378">
        <v>110</v>
      </c>
      <c r="C1256" s="381">
        <v>0</v>
      </c>
      <c r="D1256" s="380">
        <f t="shared" si="21"/>
        <v>-100</v>
      </c>
    </row>
    <row r="1257" s="344" customFormat="1" ht="20.1" customHeight="1" spans="1:4">
      <c r="A1257" s="377" t="s">
        <v>1122</v>
      </c>
      <c r="B1257" s="378">
        <v>127</v>
      </c>
      <c r="C1257" s="381">
        <v>555</v>
      </c>
      <c r="D1257" s="380">
        <f t="shared" si="21"/>
        <v>337.007874015748</v>
      </c>
    </row>
    <row r="1258" s="344" customFormat="1" ht="20.1" customHeight="1" spans="1:4">
      <c r="A1258" s="377" t="s">
        <v>1123</v>
      </c>
      <c r="B1258" s="378">
        <v>0</v>
      </c>
      <c r="C1258" s="379">
        <v>0</v>
      </c>
      <c r="D1258" s="380" t="str">
        <f t="shared" si="21"/>
        <v/>
      </c>
    </row>
    <row r="1259" s="344" customFormat="1" ht="20.1" customHeight="1" spans="1:4">
      <c r="A1259" s="377" t="s">
        <v>1124</v>
      </c>
      <c r="B1259" s="378">
        <v>0</v>
      </c>
      <c r="C1259" s="381">
        <v>0</v>
      </c>
      <c r="D1259" s="380" t="str">
        <f t="shared" si="21"/>
        <v/>
      </c>
    </row>
    <row r="1260" s="344" customFormat="1" ht="20.1" customHeight="1" spans="1:4">
      <c r="A1260" s="377" t="s">
        <v>1125</v>
      </c>
      <c r="B1260" s="378">
        <v>0</v>
      </c>
      <c r="C1260" s="381">
        <v>0</v>
      </c>
      <c r="D1260" s="380" t="str">
        <f t="shared" si="21"/>
        <v/>
      </c>
    </row>
    <row r="1261" s="344" customFormat="1" ht="20.1" customHeight="1" spans="1:4">
      <c r="A1261" s="377" t="s">
        <v>1126</v>
      </c>
      <c r="B1261" s="378">
        <v>0</v>
      </c>
      <c r="C1261" s="381">
        <v>0</v>
      </c>
      <c r="D1261" s="380" t="str">
        <f t="shared" si="21"/>
        <v/>
      </c>
    </row>
    <row r="1262" s="344" customFormat="1" ht="20.1" customHeight="1" spans="1:4">
      <c r="A1262" s="377" t="s">
        <v>1127</v>
      </c>
      <c r="B1262" s="378">
        <v>0</v>
      </c>
      <c r="C1262" s="381">
        <v>0</v>
      </c>
      <c r="D1262" s="380" t="str">
        <f t="shared" si="21"/>
        <v/>
      </c>
    </row>
    <row r="1263" s="344" customFormat="1" ht="20.1" customHeight="1" spans="1:4">
      <c r="A1263" s="377" t="s">
        <v>1128</v>
      </c>
      <c r="B1263" s="378">
        <v>0</v>
      </c>
      <c r="C1263" s="381">
        <v>0</v>
      </c>
      <c r="D1263" s="380" t="str">
        <f t="shared" si="21"/>
        <v/>
      </c>
    </row>
    <row r="1264" s="344" customFormat="1" ht="20.1" customHeight="1" spans="1:4">
      <c r="A1264" s="377" t="s">
        <v>1129</v>
      </c>
      <c r="B1264" s="378">
        <v>0</v>
      </c>
      <c r="C1264" s="381">
        <v>0</v>
      </c>
      <c r="D1264" s="380" t="str">
        <f t="shared" si="21"/>
        <v/>
      </c>
    </row>
    <row r="1265" s="344" customFormat="1" ht="20.1" customHeight="1" spans="1:4">
      <c r="A1265" s="377" t="s">
        <v>1130</v>
      </c>
      <c r="B1265" s="378">
        <v>0</v>
      </c>
      <c r="C1265" s="381">
        <v>0</v>
      </c>
      <c r="D1265" s="380" t="str">
        <f t="shared" si="21"/>
        <v/>
      </c>
    </row>
    <row r="1266" s="344" customFormat="1" ht="20.1" customHeight="1" spans="1:4">
      <c r="A1266" s="377" t="s">
        <v>1131</v>
      </c>
      <c r="B1266" s="378">
        <v>0</v>
      </c>
      <c r="C1266" s="381">
        <v>0</v>
      </c>
      <c r="D1266" s="380" t="str">
        <f t="shared" si="21"/>
        <v/>
      </c>
    </row>
    <row r="1267" s="344" customFormat="1" ht="20.1" customHeight="1" spans="1:4">
      <c r="A1267" s="377" t="s">
        <v>1132</v>
      </c>
      <c r="B1267" s="378">
        <v>0</v>
      </c>
      <c r="C1267" s="381">
        <v>0</v>
      </c>
      <c r="D1267" s="380" t="str">
        <f t="shared" si="21"/>
        <v/>
      </c>
    </row>
    <row r="1268" s="344" customFormat="1" ht="20.1" customHeight="1" spans="1:4">
      <c r="A1268" s="377" t="s">
        <v>1133</v>
      </c>
      <c r="B1268" s="378">
        <v>0</v>
      </c>
      <c r="C1268" s="381">
        <v>0</v>
      </c>
      <c r="D1268" s="380" t="str">
        <f t="shared" si="21"/>
        <v/>
      </c>
    </row>
    <row r="1269" s="344" customFormat="1" ht="20.1" customHeight="1" spans="1:4">
      <c r="A1269" s="377" t="s">
        <v>1134</v>
      </c>
      <c r="B1269" s="378">
        <v>0</v>
      </c>
      <c r="C1269" s="381">
        <v>0</v>
      </c>
      <c r="D1269" s="380" t="str">
        <f t="shared" si="21"/>
        <v/>
      </c>
    </row>
    <row r="1270" s="344" customFormat="1" ht="20.1" customHeight="1" spans="1:4">
      <c r="A1270" s="377" t="s">
        <v>1135</v>
      </c>
      <c r="B1270" s="378">
        <v>0</v>
      </c>
      <c r="C1270" s="381">
        <v>0</v>
      </c>
      <c r="D1270" s="380" t="str">
        <f t="shared" si="21"/>
        <v/>
      </c>
    </row>
    <row r="1271" s="344" customFormat="1" ht="20.1" customHeight="1" spans="1:4">
      <c r="A1271" s="377" t="s">
        <v>1136</v>
      </c>
      <c r="B1271" s="378">
        <v>0</v>
      </c>
      <c r="C1271" s="379">
        <v>0</v>
      </c>
      <c r="D1271" s="380" t="str">
        <f t="shared" si="21"/>
        <v/>
      </c>
    </row>
    <row r="1272" s="344" customFormat="1" ht="20.1" customHeight="1" spans="1:4">
      <c r="A1272" s="377" t="s">
        <v>1137</v>
      </c>
      <c r="B1272" s="378">
        <v>0</v>
      </c>
      <c r="C1272" s="379">
        <v>0</v>
      </c>
      <c r="D1272" s="380" t="str">
        <f t="shared" si="21"/>
        <v/>
      </c>
    </row>
    <row r="1273" s="344" customFormat="1" ht="20.1" customHeight="1" spans="1:4">
      <c r="A1273" s="377" t="s">
        <v>1138</v>
      </c>
      <c r="B1273" s="378">
        <v>0</v>
      </c>
      <c r="C1273" s="381">
        <v>0</v>
      </c>
      <c r="D1273" s="380" t="str">
        <f t="shared" si="21"/>
        <v/>
      </c>
    </row>
    <row r="1274" s="344" customFormat="1" ht="20.1" customHeight="1" spans="1:4">
      <c r="A1274" s="377" t="s">
        <v>1139</v>
      </c>
      <c r="B1274" s="378">
        <v>6532</v>
      </c>
      <c r="C1274" s="381">
        <v>5236</v>
      </c>
      <c r="D1274" s="380">
        <f t="shared" si="21"/>
        <v>-19.8407838334354</v>
      </c>
    </row>
    <row r="1275" s="344" customFormat="1" ht="20.1" customHeight="1" spans="1:4">
      <c r="A1275" s="377" t="s">
        <v>1140</v>
      </c>
      <c r="B1275" s="378">
        <v>3006</v>
      </c>
      <c r="C1275" s="381">
        <v>2834</v>
      </c>
      <c r="D1275" s="380">
        <f t="shared" si="21"/>
        <v>-5.72188955422488</v>
      </c>
    </row>
    <row r="1276" s="344" customFormat="1" ht="20.1" customHeight="1" spans="1:4">
      <c r="A1276" s="377" t="s">
        <v>169</v>
      </c>
      <c r="B1276" s="378">
        <v>803</v>
      </c>
      <c r="C1276" s="381">
        <v>873</v>
      </c>
      <c r="D1276" s="380">
        <f t="shared" si="21"/>
        <v>8.71731008717309</v>
      </c>
    </row>
    <row r="1277" s="344" customFormat="1" ht="20.1" customHeight="1" spans="1:4">
      <c r="A1277" s="377" t="s">
        <v>170</v>
      </c>
      <c r="B1277" s="378">
        <v>8</v>
      </c>
      <c r="C1277" s="381">
        <v>17</v>
      </c>
      <c r="D1277" s="380">
        <f t="shared" si="21"/>
        <v>112.5</v>
      </c>
    </row>
    <row r="1278" s="344" customFormat="1" ht="20.1" customHeight="1" spans="1:4">
      <c r="A1278" s="377" t="s">
        <v>171</v>
      </c>
      <c r="B1278" s="378">
        <v>0</v>
      </c>
      <c r="C1278" s="381">
        <v>0</v>
      </c>
      <c r="D1278" s="380" t="str">
        <f t="shared" si="21"/>
        <v/>
      </c>
    </row>
    <row r="1279" s="344" customFormat="1" ht="20.1" customHeight="1" spans="1:4">
      <c r="A1279" s="377" t="s">
        <v>1141</v>
      </c>
      <c r="B1279" s="378">
        <v>10</v>
      </c>
      <c r="C1279" s="381">
        <v>8</v>
      </c>
      <c r="D1279" s="380">
        <f t="shared" si="21"/>
        <v>-20</v>
      </c>
    </row>
    <row r="1280" s="344" customFormat="1" ht="20.1" customHeight="1" spans="1:4">
      <c r="A1280" s="377" t="s">
        <v>1142</v>
      </c>
      <c r="B1280" s="378">
        <v>0</v>
      </c>
      <c r="C1280" s="381">
        <v>0</v>
      </c>
      <c r="D1280" s="380" t="str">
        <f t="shared" si="21"/>
        <v/>
      </c>
    </row>
    <row r="1281" s="344" customFormat="1" ht="20.1" customHeight="1" spans="1:4">
      <c r="A1281" s="377" t="s">
        <v>1143</v>
      </c>
      <c r="B1281" s="378">
        <v>1162</v>
      </c>
      <c r="C1281" s="381">
        <v>1629</v>
      </c>
      <c r="D1281" s="380">
        <f t="shared" si="21"/>
        <v>40.1893287435456</v>
      </c>
    </row>
    <row r="1282" s="344" customFormat="1" ht="20.1" customHeight="1" spans="1:4">
      <c r="A1282" s="377" t="s">
        <v>1144</v>
      </c>
      <c r="B1282" s="378">
        <v>66</v>
      </c>
      <c r="C1282" s="381">
        <v>55</v>
      </c>
      <c r="D1282" s="380">
        <f t="shared" si="21"/>
        <v>-16.6666666666667</v>
      </c>
    </row>
    <row r="1283" s="344" customFormat="1" ht="20.1" customHeight="1" spans="1:4">
      <c r="A1283" s="377" t="s">
        <v>1145</v>
      </c>
      <c r="B1283" s="378">
        <v>367</v>
      </c>
      <c r="C1283" s="379">
        <v>157</v>
      </c>
      <c r="D1283" s="380">
        <f t="shared" si="21"/>
        <v>-57.2207084468665</v>
      </c>
    </row>
    <row r="1284" s="344" customFormat="1" ht="20.1" customHeight="1" spans="1:4">
      <c r="A1284" s="377" t="s">
        <v>178</v>
      </c>
      <c r="B1284" s="378">
        <v>428</v>
      </c>
      <c r="C1284" s="381">
        <v>0</v>
      </c>
      <c r="D1284" s="380">
        <f t="shared" si="21"/>
        <v>-100</v>
      </c>
    </row>
    <row r="1285" s="344" customFormat="1" ht="20.1" customHeight="1" spans="1:4">
      <c r="A1285" s="377" t="s">
        <v>1146</v>
      </c>
      <c r="B1285" s="378">
        <v>162</v>
      </c>
      <c r="C1285" s="381">
        <v>95</v>
      </c>
      <c r="D1285" s="380">
        <f t="shared" si="21"/>
        <v>-41.358024691358</v>
      </c>
    </row>
    <row r="1286" s="344" customFormat="1" ht="20.1" customHeight="1" spans="1:4">
      <c r="A1286" s="377" t="s">
        <v>1147</v>
      </c>
      <c r="B1286" s="378">
        <v>3097</v>
      </c>
      <c r="C1286" s="381">
        <v>2141</v>
      </c>
      <c r="D1286" s="380">
        <f t="shared" si="21"/>
        <v>-30.8685824991928</v>
      </c>
    </row>
    <row r="1287" s="344" customFormat="1" ht="20.1" customHeight="1" spans="1:4">
      <c r="A1287" s="377" t="s">
        <v>169</v>
      </c>
      <c r="B1287" s="378">
        <v>6</v>
      </c>
      <c r="C1287" s="381">
        <v>0</v>
      </c>
      <c r="D1287" s="380">
        <f t="shared" si="21"/>
        <v>-100</v>
      </c>
    </row>
    <row r="1288" s="344" customFormat="1" ht="20.1" customHeight="1" spans="1:4">
      <c r="A1288" s="377" t="s">
        <v>170</v>
      </c>
      <c r="B1288" s="378">
        <v>0</v>
      </c>
      <c r="C1288" s="381">
        <v>0</v>
      </c>
      <c r="D1288" s="380" t="str">
        <f t="shared" si="21"/>
        <v/>
      </c>
    </row>
    <row r="1289" s="344" customFormat="1" ht="20.1" customHeight="1" spans="1:4">
      <c r="A1289" s="377" t="s">
        <v>171</v>
      </c>
      <c r="B1289" s="378">
        <v>0</v>
      </c>
      <c r="C1289" s="381">
        <v>0</v>
      </c>
      <c r="D1289" s="380" t="str">
        <f t="shared" si="21"/>
        <v/>
      </c>
    </row>
    <row r="1290" s="344" customFormat="1" ht="20.1" customHeight="1" spans="1:4">
      <c r="A1290" s="377" t="s">
        <v>1148</v>
      </c>
      <c r="B1290" s="378">
        <v>3089</v>
      </c>
      <c r="C1290" s="379">
        <v>2140</v>
      </c>
      <c r="D1290" s="380">
        <f t="shared" si="21"/>
        <v>-30.7219164778245</v>
      </c>
    </row>
    <row r="1291" s="344" customFormat="1" ht="20.1" customHeight="1" spans="1:4">
      <c r="A1291" s="377" t="s">
        <v>178</v>
      </c>
      <c r="B1291" s="378">
        <v>0</v>
      </c>
      <c r="C1291" s="381">
        <v>0</v>
      </c>
      <c r="D1291" s="380" t="str">
        <f t="shared" si="21"/>
        <v/>
      </c>
    </row>
    <row r="1292" s="344" customFormat="1" ht="20.1" customHeight="1" spans="1:4">
      <c r="A1292" s="377" t="s">
        <v>1149</v>
      </c>
      <c r="B1292" s="378">
        <v>2</v>
      </c>
      <c r="C1292" s="381">
        <v>1</v>
      </c>
      <c r="D1292" s="380">
        <f t="shared" si="21"/>
        <v>-50</v>
      </c>
    </row>
    <row r="1293" s="344" customFormat="1" ht="20.1" customHeight="1" spans="1:4">
      <c r="A1293" s="377" t="s">
        <v>1150</v>
      </c>
      <c r="B1293" s="378">
        <v>0</v>
      </c>
      <c r="C1293" s="381">
        <v>171</v>
      </c>
      <c r="D1293" s="380" t="str">
        <f t="shared" si="21"/>
        <v/>
      </c>
    </row>
    <row r="1294" s="344" customFormat="1" ht="20.1" customHeight="1" spans="1:4">
      <c r="A1294" s="377" t="s">
        <v>169</v>
      </c>
      <c r="B1294" s="378">
        <v>0</v>
      </c>
      <c r="C1294" s="381">
        <v>0</v>
      </c>
      <c r="D1294" s="380" t="str">
        <f t="shared" si="21"/>
        <v/>
      </c>
    </row>
    <row r="1295" s="344" customFormat="1" ht="20.1" customHeight="1" spans="1:4">
      <c r="A1295" s="377" t="s">
        <v>170</v>
      </c>
      <c r="B1295" s="378">
        <v>0</v>
      </c>
      <c r="C1295" s="381">
        <v>0</v>
      </c>
      <c r="D1295" s="380" t="str">
        <f t="shared" si="21"/>
        <v/>
      </c>
    </row>
    <row r="1296" s="344" customFormat="1" ht="20.1" customHeight="1" spans="1:4">
      <c r="A1296" s="377" t="s">
        <v>171</v>
      </c>
      <c r="B1296" s="378">
        <v>0</v>
      </c>
      <c r="C1296" s="381">
        <v>0</v>
      </c>
      <c r="D1296" s="380" t="str">
        <f t="shared" si="21"/>
        <v/>
      </c>
    </row>
    <row r="1297" s="344" customFormat="1" ht="20.1" customHeight="1" spans="1:4">
      <c r="A1297" s="377" t="s">
        <v>1151</v>
      </c>
      <c r="B1297" s="378">
        <v>0</v>
      </c>
      <c r="C1297" s="381">
        <v>171</v>
      </c>
      <c r="D1297" s="380" t="str">
        <f t="shared" si="21"/>
        <v/>
      </c>
    </row>
    <row r="1298" s="344" customFormat="1" ht="20.1" customHeight="1" spans="1:4">
      <c r="A1298" s="377" t="s">
        <v>1152</v>
      </c>
      <c r="B1298" s="378">
        <v>0</v>
      </c>
      <c r="C1298" s="379">
        <v>0</v>
      </c>
      <c r="D1298" s="380" t="str">
        <f t="shared" si="21"/>
        <v/>
      </c>
    </row>
    <row r="1299" s="344" customFormat="1" ht="20.1" customHeight="1" spans="1:4">
      <c r="A1299" s="377" t="s">
        <v>178</v>
      </c>
      <c r="B1299" s="378">
        <v>0</v>
      </c>
      <c r="C1299" s="381">
        <v>0</v>
      </c>
      <c r="D1299" s="380" t="str">
        <f t="shared" si="21"/>
        <v/>
      </c>
    </row>
    <row r="1300" s="344" customFormat="1" ht="20.1" customHeight="1" spans="1:4">
      <c r="A1300" s="377" t="s">
        <v>1153</v>
      </c>
      <c r="B1300" s="378">
        <v>0</v>
      </c>
      <c r="C1300" s="381">
        <v>0</v>
      </c>
      <c r="D1300" s="380" t="str">
        <f t="shared" si="21"/>
        <v/>
      </c>
    </row>
    <row r="1301" s="344" customFormat="1" ht="20.1" customHeight="1" spans="1:4">
      <c r="A1301" s="377" t="s">
        <v>1154</v>
      </c>
      <c r="B1301" s="378">
        <v>68</v>
      </c>
      <c r="C1301" s="381">
        <v>20</v>
      </c>
      <c r="D1301" s="380">
        <f t="shared" si="21"/>
        <v>-70.5882352941176</v>
      </c>
    </row>
    <row r="1302" s="344" customFormat="1" ht="20.1" customHeight="1" spans="1:4">
      <c r="A1302" s="377" t="s">
        <v>169</v>
      </c>
      <c r="B1302" s="378">
        <v>0</v>
      </c>
      <c r="C1302" s="381">
        <v>0</v>
      </c>
      <c r="D1302" s="380" t="str">
        <f t="shared" si="21"/>
        <v/>
      </c>
    </row>
    <row r="1303" s="344" customFormat="1" ht="20.1" customHeight="1" spans="1:4">
      <c r="A1303" s="377" t="s">
        <v>170</v>
      </c>
      <c r="B1303" s="378">
        <v>0</v>
      </c>
      <c r="C1303" s="381">
        <v>0</v>
      </c>
      <c r="D1303" s="380" t="str">
        <f t="shared" si="21"/>
        <v/>
      </c>
    </row>
    <row r="1304" s="344" customFormat="1" ht="20.1" customHeight="1" spans="1:4">
      <c r="A1304" s="377" t="s">
        <v>171</v>
      </c>
      <c r="B1304" s="378">
        <v>0</v>
      </c>
      <c r="C1304" s="381">
        <v>0</v>
      </c>
      <c r="D1304" s="380" t="str">
        <f t="shared" si="21"/>
        <v/>
      </c>
    </row>
    <row r="1305" s="344" customFormat="1" ht="20.1" customHeight="1" spans="1:4">
      <c r="A1305" s="377" t="s">
        <v>1155</v>
      </c>
      <c r="B1305" s="378">
        <v>0</v>
      </c>
      <c r="C1305" s="381">
        <v>2</v>
      </c>
      <c r="D1305" s="380" t="str">
        <f t="shared" si="21"/>
        <v/>
      </c>
    </row>
    <row r="1306" s="344" customFormat="1" ht="20.1" customHeight="1" spans="1:4">
      <c r="A1306" s="377" t="s">
        <v>1156</v>
      </c>
      <c r="B1306" s="378">
        <v>33</v>
      </c>
      <c r="C1306" s="381">
        <v>0</v>
      </c>
      <c r="D1306" s="380">
        <f t="shared" si="21"/>
        <v>-100</v>
      </c>
    </row>
    <row r="1307" s="344" customFormat="1" ht="20.1" customHeight="1" spans="1:4">
      <c r="A1307" s="377" t="s">
        <v>1157</v>
      </c>
      <c r="B1307" s="378">
        <v>8</v>
      </c>
      <c r="C1307" s="381">
        <v>10</v>
      </c>
      <c r="D1307" s="380">
        <f t="shared" si="21"/>
        <v>25</v>
      </c>
    </row>
    <row r="1308" s="344" customFormat="1" ht="20.1" customHeight="1" spans="1:4">
      <c r="A1308" s="377" t="s">
        <v>1158</v>
      </c>
      <c r="B1308" s="378">
        <v>27</v>
      </c>
      <c r="C1308" s="381">
        <v>8</v>
      </c>
      <c r="D1308" s="380">
        <f t="shared" si="21"/>
        <v>-70.3703703703704</v>
      </c>
    </row>
    <row r="1309" s="344" customFormat="1" ht="20.1" customHeight="1" spans="1:4">
      <c r="A1309" s="377" t="s">
        <v>1159</v>
      </c>
      <c r="B1309" s="378">
        <v>0</v>
      </c>
      <c r="C1309" s="381">
        <v>0</v>
      </c>
      <c r="D1309" s="380" t="str">
        <f t="shared" si="21"/>
        <v/>
      </c>
    </row>
    <row r="1310" s="344" customFormat="1" ht="20.1" customHeight="1" spans="1:4">
      <c r="A1310" s="377" t="s">
        <v>1160</v>
      </c>
      <c r="B1310" s="378">
        <v>0</v>
      </c>
      <c r="C1310" s="381">
        <v>0</v>
      </c>
      <c r="D1310" s="380" t="str">
        <f t="shared" ref="D1310:D1349" si="22">IFERROR((C1310/B1310-1)*100,"")</f>
        <v/>
      </c>
    </row>
    <row r="1311" s="344" customFormat="1" ht="20.1" customHeight="1" spans="1:4">
      <c r="A1311" s="377" t="s">
        <v>1161</v>
      </c>
      <c r="B1311" s="378">
        <v>0</v>
      </c>
      <c r="C1311" s="379">
        <v>0</v>
      </c>
      <c r="D1311" s="380" t="str">
        <f t="shared" si="22"/>
        <v/>
      </c>
    </row>
    <row r="1312" s="344" customFormat="1" ht="20.1" customHeight="1" spans="1:4">
      <c r="A1312" s="377" t="s">
        <v>1162</v>
      </c>
      <c r="B1312" s="378">
        <v>0</v>
      </c>
      <c r="C1312" s="381">
        <v>0</v>
      </c>
      <c r="D1312" s="380" t="str">
        <f t="shared" si="22"/>
        <v/>
      </c>
    </row>
    <row r="1313" s="344" customFormat="1" ht="20.1" customHeight="1" spans="1:4">
      <c r="A1313" s="377" t="s">
        <v>1163</v>
      </c>
      <c r="B1313" s="378">
        <v>0</v>
      </c>
      <c r="C1313" s="381">
        <v>0</v>
      </c>
      <c r="D1313" s="380" t="str">
        <f t="shared" si="22"/>
        <v/>
      </c>
    </row>
    <row r="1314" s="344" customFormat="1" ht="20.1" customHeight="1" spans="1:4">
      <c r="A1314" s="377" t="s">
        <v>1164</v>
      </c>
      <c r="B1314" s="378">
        <v>296</v>
      </c>
      <c r="C1314" s="381">
        <v>70</v>
      </c>
      <c r="D1314" s="380">
        <f t="shared" si="22"/>
        <v>-76.3513513513514</v>
      </c>
    </row>
    <row r="1315" s="344" customFormat="1" ht="20.1" customHeight="1" spans="1:4">
      <c r="A1315" s="377" t="s">
        <v>1165</v>
      </c>
      <c r="B1315" s="378">
        <v>115</v>
      </c>
      <c r="C1315" s="379">
        <v>60</v>
      </c>
      <c r="D1315" s="380">
        <f t="shared" si="22"/>
        <v>-47.8260869565217</v>
      </c>
    </row>
    <row r="1316" s="344" customFormat="1" ht="20.1" customHeight="1" spans="1:4">
      <c r="A1316" s="377" t="s">
        <v>1166</v>
      </c>
      <c r="B1316" s="378">
        <v>155</v>
      </c>
      <c r="C1316" s="381">
        <v>4</v>
      </c>
      <c r="D1316" s="380">
        <f t="shared" si="22"/>
        <v>-97.4193548387097</v>
      </c>
    </row>
    <row r="1317" s="344" customFormat="1" ht="20.1" customHeight="1" spans="1:4">
      <c r="A1317" s="377" t="s">
        <v>1167</v>
      </c>
      <c r="B1317" s="378">
        <v>26</v>
      </c>
      <c r="C1317" s="381">
        <v>6</v>
      </c>
      <c r="D1317" s="380">
        <f t="shared" si="22"/>
        <v>-76.9230769230769</v>
      </c>
    </row>
    <row r="1318" s="344" customFormat="1" ht="20.1" customHeight="1" spans="1:4">
      <c r="A1318" s="377" t="s">
        <v>1168</v>
      </c>
      <c r="B1318" s="378">
        <v>65</v>
      </c>
      <c r="C1318" s="381">
        <v>0</v>
      </c>
      <c r="D1318" s="380">
        <f t="shared" si="22"/>
        <v>-100</v>
      </c>
    </row>
    <row r="1319" s="344" customFormat="1" ht="20.1" customHeight="1" spans="1:4">
      <c r="A1319" s="377" t="s">
        <v>1169</v>
      </c>
      <c r="B1319" s="378">
        <v>65</v>
      </c>
      <c r="C1319" s="379">
        <v>0</v>
      </c>
      <c r="D1319" s="380">
        <f t="shared" si="22"/>
        <v>-100</v>
      </c>
    </row>
    <row r="1320" s="344" customFormat="1" ht="20.1" customHeight="1" spans="1:4">
      <c r="A1320" s="377" t="s">
        <v>1170</v>
      </c>
      <c r="B1320" s="378">
        <v>0</v>
      </c>
      <c r="C1320" s="381">
        <v>0</v>
      </c>
      <c r="D1320" s="380" t="str">
        <f t="shared" si="22"/>
        <v/>
      </c>
    </row>
    <row r="1321" s="344" customFormat="1" ht="20.1" customHeight="1" spans="1:4">
      <c r="A1321" s="377" t="s">
        <v>1171</v>
      </c>
      <c r="B1321" s="378">
        <v>0</v>
      </c>
      <c r="C1321" s="381">
        <v>0</v>
      </c>
      <c r="D1321" s="380" t="str">
        <f t="shared" si="22"/>
        <v/>
      </c>
    </row>
    <row r="1322" s="344" customFormat="1" ht="20.1" customHeight="1" spans="1:4">
      <c r="A1322" s="377" t="s">
        <v>1172</v>
      </c>
      <c r="B1322" s="378">
        <v>0</v>
      </c>
      <c r="C1322" s="145">
        <v>0</v>
      </c>
      <c r="D1322" s="380" t="str">
        <f t="shared" si="22"/>
        <v/>
      </c>
    </row>
    <row r="1323" s="344" customFormat="1" ht="20.1" customHeight="1" spans="1:4">
      <c r="A1323" s="377" t="s">
        <v>1173</v>
      </c>
      <c r="B1323" s="378">
        <v>0</v>
      </c>
      <c r="C1323" s="145">
        <v>0</v>
      </c>
      <c r="D1323" s="380" t="str">
        <f t="shared" si="22"/>
        <v/>
      </c>
    </row>
    <row r="1324" s="344" customFormat="1" ht="20.1" customHeight="1" spans="1:4">
      <c r="A1324" s="377" t="s">
        <v>1174</v>
      </c>
      <c r="B1324" s="378">
        <v>0</v>
      </c>
      <c r="C1324" s="381">
        <v>7000</v>
      </c>
      <c r="D1324" s="380" t="str">
        <f t="shared" si="22"/>
        <v/>
      </c>
    </row>
    <row r="1325" s="344" customFormat="1" ht="20.1" customHeight="1" spans="1:4">
      <c r="A1325" s="377" t="s">
        <v>1175</v>
      </c>
      <c r="B1325" s="378">
        <v>0</v>
      </c>
      <c r="C1325" s="145">
        <v>32776</v>
      </c>
      <c r="D1325" s="380" t="str">
        <f t="shared" si="22"/>
        <v/>
      </c>
    </row>
    <row r="1326" s="344" customFormat="1" ht="20.1" customHeight="1" spans="1:4">
      <c r="A1326" s="377" t="s">
        <v>1176</v>
      </c>
      <c r="B1326" s="378">
        <v>0</v>
      </c>
      <c r="C1326" s="145">
        <v>0</v>
      </c>
      <c r="D1326" s="380" t="str">
        <f t="shared" si="22"/>
        <v/>
      </c>
    </row>
    <row r="1327" s="344" customFormat="1" ht="20.1" customHeight="1" spans="1:4">
      <c r="A1327" s="377" t="s">
        <v>1038</v>
      </c>
      <c r="B1327" s="378">
        <v>0</v>
      </c>
      <c r="C1327" s="145">
        <v>32776</v>
      </c>
      <c r="D1327" s="380" t="str">
        <f t="shared" si="22"/>
        <v/>
      </c>
    </row>
    <row r="1328" s="344" customFormat="1" ht="20.1" customHeight="1" spans="1:4">
      <c r="A1328" s="377" t="s">
        <v>1177</v>
      </c>
      <c r="B1328" s="378">
        <v>38658</v>
      </c>
      <c r="C1328" s="145">
        <v>36643</v>
      </c>
      <c r="D1328" s="380">
        <f t="shared" si="22"/>
        <v>-5.21237518754204</v>
      </c>
    </row>
    <row r="1329" s="344" customFormat="1" ht="20.1" customHeight="1" spans="1:4">
      <c r="A1329" s="377" t="s">
        <v>1178</v>
      </c>
      <c r="B1329" s="378">
        <v>38658</v>
      </c>
      <c r="C1329" s="145">
        <v>36643</v>
      </c>
      <c r="D1329" s="380">
        <f t="shared" si="22"/>
        <v>-5.21237518754204</v>
      </c>
    </row>
    <row r="1330" s="344" customFormat="1" ht="20.1" customHeight="1" spans="1:4">
      <c r="A1330" s="377" t="s">
        <v>1179</v>
      </c>
      <c r="B1330" s="378">
        <v>38658</v>
      </c>
      <c r="C1330" s="145">
        <v>36643</v>
      </c>
      <c r="D1330" s="380">
        <f t="shared" si="22"/>
        <v>-5.21237518754204</v>
      </c>
    </row>
    <row r="1331" s="344" customFormat="1" ht="20.1" customHeight="1" spans="1:4">
      <c r="A1331" s="377" t="s">
        <v>1180</v>
      </c>
      <c r="B1331" s="378">
        <v>0</v>
      </c>
      <c r="C1331" s="145">
        <v>0</v>
      </c>
      <c r="D1331" s="380" t="str">
        <f t="shared" si="22"/>
        <v/>
      </c>
    </row>
    <row r="1332" s="344" customFormat="1" ht="20.1" customHeight="1" spans="1:4">
      <c r="A1332" s="377" t="s">
        <v>1181</v>
      </c>
      <c r="B1332" s="378">
        <v>0</v>
      </c>
      <c r="C1332" s="145">
        <v>0</v>
      </c>
      <c r="D1332" s="380" t="str">
        <f t="shared" si="22"/>
        <v/>
      </c>
    </row>
    <row r="1333" s="344" customFormat="1" ht="20.1" customHeight="1" spans="1:4">
      <c r="A1333" s="377" t="s">
        <v>1182</v>
      </c>
      <c r="B1333" s="378">
        <v>0</v>
      </c>
      <c r="C1333" s="145">
        <v>0</v>
      </c>
      <c r="D1333" s="380" t="str">
        <f t="shared" si="22"/>
        <v/>
      </c>
    </row>
    <row r="1334" s="344" customFormat="1" ht="20.1" customHeight="1" spans="1:4">
      <c r="A1334" s="377" t="s">
        <v>1183</v>
      </c>
      <c r="B1334" s="378">
        <v>141</v>
      </c>
      <c r="C1334" s="145">
        <v>111</v>
      </c>
      <c r="D1334" s="380">
        <f t="shared" si="22"/>
        <v>-21.2765957446808</v>
      </c>
    </row>
    <row r="1335" s="344" customFormat="1" ht="20.1" customHeight="1" spans="1:4">
      <c r="A1335" s="377" t="s">
        <v>1184</v>
      </c>
      <c r="B1335" s="378">
        <v>141</v>
      </c>
      <c r="C1335" s="145">
        <v>111</v>
      </c>
      <c r="D1335" s="380">
        <f t="shared" si="22"/>
        <v>-21.2765957446808</v>
      </c>
    </row>
    <row r="1336" ht="24.95" customHeight="1" spans="1:4">
      <c r="A1336" s="382" t="s">
        <v>1185</v>
      </c>
      <c r="B1336" s="383">
        <v>580221</v>
      </c>
      <c r="C1336" s="384">
        <v>494127</v>
      </c>
      <c r="D1336" s="235">
        <f t="shared" si="22"/>
        <v>-14.83813926073</v>
      </c>
    </row>
    <row r="1337" ht="24.95" customHeight="1" spans="1:4">
      <c r="A1337" s="385" t="s">
        <v>1186</v>
      </c>
      <c r="B1337" s="145">
        <v>166665</v>
      </c>
      <c r="C1337" s="145">
        <v>112300</v>
      </c>
      <c r="D1337" s="235">
        <f t="shared" si="22"/>
        <v>-32.6193261932619</v>
      </c>
    </row>
    <row r="1338" ht="24.95" customHeight="1" spans="1:4">
      <c r="A1338" s="263" t="s">
        <v>1187</v>
      </c>
      <c r="B1338" s="383">
        <f>SUM(B1339:B1342)+B1345+B1346+B1347+B1348</f>
        <v>137229</v>
      </c>
      <c r="C1338" s="383">
        <f>SUM(C1339:C1342)+C1345+C1346+C1347+C1348</f>
        <v>110735</v>
      </c>
      <c r="D1338" s="235">
        <f t="shared" si="22"/>
        <v>-19.3064148248548</v>
      </c>
    </row>
    <row r="1339" ht="24.95" customHeight="1" spans="1:4">
      <c r="A1339" s="386" t="s">
        <v>1188</v>
      </c>
      <c r="B1339" s="387"/>
      <c r="C1339" s="388"/>
      <c r="D1339" s="233" t="str">
        <f t="shared" si="22"/>
        <v/>
      </c>
    </row>
    <row r="1340" ht="24.95" customHeight="1" spans="1:4">
      <c r="A1340" s="386" t="s">
        <v>1189</v>
      </c>
      <c r="B1340" s="387"/>
      <c r="C1340" s="388"/>
      <c r="D1340" s="233" t="str">
        <f t="shared" si="22"/>
        <v/>
      </c>
    </row>
    <row r="1341" ht="24.95" customHeight="1" spans="1:4">
      <c r="A1341" s="386" t="s">
        <v>1190</v>
      </c>
      <c r="B1341" s="387"/>
      <c r="C1341" s="388"/>
      <c r="D1341" s="233" t="str">
        <f t="shared" si="22"/>
        <v/>
      </c>
    </row>
    <row r="1342" ht="24.95" customHeight="1" spans="1:4">
      <c r="A1342" s="386" t="s">
        <v>1191</v>
      </c>
      <c r="B1342" s="388">
        <f>SUM(B1343:B1344)</f>
        <v>104355</v>
      </c>
      <c r="C1342" s="388">
        <f>SUM(C1343:C1344)</f>
        <v>110735</v>
      </c>
      <c r="D1342" s="233">
        <f t="shared" si="22"/>
        <v>6.11374634660533</v>
      </c>
    </row>
    <row r="1343" ht="24.95" customHeight="1" spans="1:4">
      <c r="A1343" s="386" t="s">
        <v>1192</v>
      </c>
      <c r="B1343" s="387">
        <v>92121</v>
      </c>
      <c r="C1343" s="388">
        <v>98501</v>
      </c>
      <c r="D1343" s="233">
        <f t="shared" si="22"/>
        <v>6.92567384201213</v>
      </c>
    </row>
    <row r="1344" ht="24.95" customHeight="1" spans="1:4">
      <c r="A1344" s="386" t="s">
        <v>1193</v>
      </c>
      <c r="B1344" s="387">
        <v>12234</v>
      </c>
      <c r="C1344" s="388">
        <v>12234</v>
      </c>
      <c r="D1344" s="233">
        <f t="shared" si="22"/>
        <v>0</v>
      </c>
    </row>
    <row r="1345" ht="24.95" customHeight="1" spans="1:4">
      <c r="A1345" s="386" t="s">
        <v>1194</v>
      </c>
      <c r="B1345" s="389"/>
      <c r="C1345" s="389">
        <v>0</v>
      </c>
      <c r="D1345" s="233" t="str">
        <f t="shared" si="22"/>
        <v/>
      </c>
    </row>
    <row r="1346" ht="24.95" customHeight="1" spans="1:4">
      <c r="A1346" s="386" t="s">
        <v>1195</v>
      </c>
      <c r="B1346" s="390">
        <v>17517</v>
      </c>
      <c r="C1346" s="391"/>
      <c r="D1346" s="233">
        <f t="shared" si="22"/>
        <v>-100</v>
      </c>
    </row>
    <row r="1347" ht="24.95" customHeight="1" spans="1:4">
      <c r="A1347" s="386" t="s">
        <v>1196</v>
      </c>
      <c r="B1347" s="387"/>
      <c r="C1347" s="388"/>
      <c r="D1347" s="233" t="str">
        <f t="shared" si="22"/>
        <v/>
      </c>
    </row>
    <row r="1348" ht="24.95" customHeight="1" spans="1:4">
      <c r="A1348" s="386" t="s">
        <v>1197</v>
      </c>
      <c r="B1348" s="391">
        <v>15357</v>
      </c>
      <c r="C1348" s="391"/>
      <c r="D1348" s="233">
        <f t="shared" si="22"/>
        <v>-100</v>
      </c>
    </row>
    <row r="1349" ht="24.95" customHeight="1" spans="1:4">
      <c r="A1349" s="261" t="s">
        <v>1198</v>
      </c>
      <c r="B1349" s="383">
        <f>B1336+B1337+B1338</f>
        <v>884115</v>
      </c>
      <c r="C1349" s="383">
        <f>C1336+C1337+C1338</f>
        <v>717162</v>
      </c>
      <c r="D1349" s="235">
        <f t="shared" si="22"/>
        <v>-18.883629392104</v>
      </c>
    </row>
    <row r="1350" ht="24.95" customHeight="1"/>
    <row r="1351" ht="24.95" customHeight="1"/>
    <row r="1352" ht="24.95" customHeight="1"/>
    <row r="1353" s="373" customFormat="1" ht="24.95" customHeight="1" spans="1:4">
      <c r="A1353" s="282"/>
      <c r="B1353" s="411"/>
      <c r="C1353" s="411"/>
      <c r="D1353" s="282"/>
    </row>
    <row r="1354" s="373" customFormat="1" ht="24.95" customHeight="1" spans="1:4">
      <c r="A1354" s="282"/>
      <c r="B1354" s="411"/>
      <c r="C1354" s="411"/>
      <c r="D1354" s="282"/>
    </row>
    <row r="1355" ht="24.95" customHeight="1"/>
    <row r="1356" ht="24.95" customHeight="1"/>
    <row r="1357" ht="24.95" customHeight="1"/>
    <row r="1358" ht="24.95" customHeight="1"/>
    <row r="1359" ht="24.95" customHeight="1"/>
    <row r="1360" s="373" customFormat="1" ht="24.95" customHeight="1" spans="1:4">
      <c r="A1360" s="282"/>
      <c r="B1360" s="411"/>
      <c r="C1360" s="411"/>
      <c r="D1360" s="282"/>
    </row>
    <row r="1361" ht="24.95" customHeight="1"/>
    <row r="1362" s="373" customFormat="1" ht="24.95" customHeight="1" spans="1:4">
      <c r="A1362" s="282"/>
      <c r="B1362" s="411"/>
      <c r="C1362" s="411"/>
      <c r="D1362" s="282"/>
    </row>
    <row r="1363" ht="24.95" customHeight="1"/>
    <row r="1364" ht="24.95" customHeight="1"/>
    <row r="1365" s="373" customFormat="1" ht="24.95" customHeight="1" spans="1:4">
      <c r="A1365" s="282"/>
      <c r="B1365" s="411"/>
      <c r="C1365" s="411"/>
      <c r="D1365" s="282"/>
    </row>
    <row r="1366" s="282" customFormat="1" ht="24.95" customHeight="1" spans="1:4">
      <c r="B1366" s="411"/>
      <c r="C1366" s="411"/>
    </row>
    <row r="1367" s="282" customFormat="1" ht="24.95" customHeight="1" spans="1:4">
      <c r="B1367" s="411"/>
      <c r="C1367" s="411"/>
    </row>
    <row r="1368" s="282" customFormat="1" ht="24.95" customHeight="1" spans="1:4">
      <c r="B1368" s="411"/>
      <c r="C1368" s="411"/>
    </row>
    <row r="1369" s="282" customFormat="1" ht="24.95" customHeight="1" spans="1:4">
      <c r="B1369" s="411"/>
      <c r="C1369" s="411"/>
    </row>
    <row r="1370" s="282" customFormat="1" ht="24.95" customHeight="1" spans="1:4">
      <c r="B1370" s="411"/>
      <c r="C1370" s="411"/>
    </row>
    <row r="1371" s="282" customFormat="1" ht="24.95" customHeight="1" spans="1:4">
      <c r="B1371" s="411"/>
      <c r="C1371" s="411"/>
    </row>
    <row r="1372" s="282" customFormat="1" ht="24.95" customHeight="1" spans="1:4">
      <c r="B1372" s="411"/>
      <c r="C1372" s="411"/>
    </row>
    <row r="1373" s="282" customFormat="1" ht="24.95" customHeight="1" spans="1:4">
      <c r="B1373" s="411"/>
      <c r="C1373" s="411"/>
    </row>
    <row r="1374" s="282" customFormat="1" ht="24.95" customHeight="1" spans="1:4">
      <c r="B1374" s="411"/>
      <c r="C1374" s="411"/>
    </row>
    <row r="1375" s="282" customFormat="1" ht="24.95" customHeight="1" spans="1:4">
      <c r="B1375" s="411"/>
      <c r="C1375" s="411"/>
    </row>
    <row r="1376" s="373" customFormat="1" ht="24.95" customHeight="1" spans="1:4">
      <c r="A1376" s="282"/>
      <c r="B1376" s="411"/>
      <c r="C1376" s="411"/>
      <c r="D1376" s="282"/>
    </row>
    <row r="1377" s="282" customFormat="1" ht="24.95" customHeight="1" spans="2:3">
      <c r="B1377" s="411"/>
      <c r="C1377" s="411"/>
    </row>
    <row r="1378" ht="24.95" customHeight="1"/>
    <row r="1379" ht="24.95" customHeight="1"/>
  </sheetData>
  <mergeCells count="1">
    <mergeCell ref="A1:D1"/>
  </mergeCells>
  <conditionalFormatting sqref="B1336">
    <cfRule type="expression" dxfId="2" priority="5"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3" stopIfTrue="1">
      <formula>"len($A:$A)=3"</formula>
    </cfRule>
  </conditionalFormatting>
  <conditionalFormatting sqref="D1336:D1347">
    <cfRule type="expression" dxfId="2" priority="13"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37" activePane="bottomLeft" state="frozen"/>
      <selection/>
      <selection pane="bottomLeft" activeCell="H44" sqref="H44"/>
    </sheetView>
  </sheetViews>
  <sheetFormatPr defaultColWidth="9" defaultRowHeight="18.75" outlineLevelCol="3"/>
  <cols>
    <col min="1" max="1" width="33.475" style="282" customWidth="1"/>
    <col min="2" max="4" width="21.6333333333333" style="282" customWidth="1"/>
    <col min="5" max="16384" width="9" style="394"/>
  </cols>
  <sheetData>
    <row r="1" ht="45" customHeight="1" spans="1:4">
      <c r="A1" s="294" t="s">
        <v>5</v>
      </c>
      <c r="B1" s="294"/>
      <c r="C1" s="294"/>
      <c r="D1" s="294"/>
    </row>
    <row r="2" ht="18.95" customHeight="1" spans="1:4">
      <c r="B2" s="285"/>
      <c r="C2" s="285"/>
      <c r="D2" s="395" t="s">
        <v>43</v>
      </c>
    </row>
    <row r="3" s="392" customFormat="1" ht="45" customHeight="1" spans="1:4">
      <c r="A3" s="255" t="s">
        <v>44</v>
      </c>
      <c r="B3" s="229" t="s">
        <v>45</v>
      </c>
      <c r="C3" s="256" t="s">
        <v>46</v>
      </c>
      <c r="D3" s="396" t="s">
        <v>1199</v>
      </c>
    </row>
    <row r="4" ht="32.1" customHeight="1" spans="1:4">
      <c r="A4" s="304" t="s">
        <v>48</v>
      </c>
      <c r="B4" s="397">
        <f>SUM(B5:B20)</f>
        <v>330899</v>
      </c>
      <c r="C4" s="268">
        <f>SUM(C5:C20)</f>
        <v>361908</v>
      </c>
      <c r="D4" s="269">
        <f>IFERROR((C4/B4-1)*100,"")</f>
        <v>9.37113741655309</v>
      </c>
    </row>
    <row r="5" ht="32.1" customHeight="1" spans="1:4">
      <c r="A5" s="398" t="s">
        <v>49</v>
      </c>
      <c r="B5" s="399">
        <v>145990</v>
      </c>
      <c r="C5" s="145">
        <v>145843</v>
      </c>
      <c r="D5" s="297">
        <f t="shared" ref="D4:D24" si="0">IFERROR((C5/B5-1)*100,"")</f>
        <v>-0.100691828207411</v>
      </c>
    </row>
    <row r="6" ht="32.1" customHeight="1" spans="1:4">
      <c r="A6" s="398" t="s">
        <v>50</v>
      </c>
      <c r="B6" s="400">
        <v>16261</v>
      </c>
      <c r="C6" s="145">
        <v>17045</v>
      </c>
      <c r="D6" s="297">
        <f t="shared" si="0"/>
        <v>4.82135170038742</v>
      </c>
    </row>
    <row r="7" ht="32.1" customHeight="1" spans="1:4">
      <c r="A7" s="398" t="s">
        <v>51</v>
      </c>
      <c r="B7" s="401">
        <v>0</v>
      </c>
      <c r="C7" s="298">
        <v>0</v>
      </c>
      <c r="D7" s="297" t="str">
        <f t="shared" si="0"/>
        <v/>
      </c>
    </row>
    <row r="8" ht="32.1" customHeight="1" spans="1:4">
      <c r="A8" s="398" t="s">
        <v>52</v>
      </c>
      <c r="B8" s="400">
        <v>4712</v>
      </c>
      <c r="C8" s="145">
        <v>4707</v>
      </c>
      <c r="D8" s="297">
        <f t="shared" si="0"/>
        <v>-0.106112054329377</v>
      </c>
    </row>
    <row r="9" ht="32.1" customHeight="1" spans="1:4">
      <c r="A9" s="398" t="s">
        <v>53</v>
      </c>
      <c r="B9" s="400">
        <v>26280</v>
      </c>
      <c r="C9" s="145">
        <v>26300</v>
      </c>
      <c r="D9" s="297">
        <f t="shared" si="0"/>
        <v>0.0761035007610378</v>
      </c>
    </row>
    <row r="10" ht="32.1" customHeight="1" spans="1:4">
      <c r="A10" s="398" t="s">
        <v>54</v>
      </c>
      <c r="B10" s="400">
        <v>62120</v>
      </c>
      <c r="C10" s="145">
        <v>62110</v>
      </c>
      <c r="D10" s="297">
        <f t="shared" si="0"/>
        <v>-0.0160978750804897</v>
      </c>
    </row>
    <row r="11" ht="32.1" customHeight="1" spans="1:4">
      <c r="A11" s="398" t="s">
        <v>55</v>
      </c>
      <c r="B11" s="400">
        <v>9442</v>
      </c>
      <c r="C11" s="145">
        <v>18884</v>
      </c>
      <c r="D11" s="297">
        <f t="shared" si="0"/>
        <v>100</v>
      </c>
    </row>
    <row r="12" ht="32.1" customHeight="1" spans="1:4">
      <c r="A12" s="398" t="s">
        <v>56</v>
      </c>
      <c r="B12" s="400">
        <v>9311</v>
      </c>
      <c r="C12" s="145">
        <v>9500</v>
      </c>
      <c r="D12" s="297">
        <f t="shared" si="0"/>
        <v>2.02985715819999</v>
      </c>
    </row>
    <row r="13" ht="32.1" customHeight="1" spans="1:4">
      <c r="A13" s="398" t="s">
        <v>57</v>
      </c>
      <c r="B13" s="400">
        <v>10462</v>
      </c>
      <c r="C13" s="145">
        <v>21200</v>
      </c>
      <c r="D13" s="297">
        <f t="shared" si="0"/>
        <v>102.638118906519</v>
      </c>
    </row>
    <row r="14" ht="32.1" customHeight="1" spans="1:4">
      <c r="A14" s="398" t="s">
        <v>58</v>
      </c>
      <c r="B14" s="400">
        <v>13170</v>
      </c>
      <c r="C14" s="145">
        <v>21390</v>
      </c>
      <c r="D14" s="297">
        <f t="shared" si="0"/>
        <v>62.4145785876993</v>
      </c>
    </row>
    <row r="15" ht="32.1" customHeight="1" spans="1:4">
      <c r="A15" s="398" t="s">
        <v>59</v>
      </c>
      <c r="B15" s="400">
        <v>2506</v>
      </c>
      <c r="C15" s="145">
        <v>2506</v>
      </c>
      <c r="D15" s="297">
        <f t="shared" si="0"/>
        <v>0</v>
      </c>
    </row>
    <row r="16" ht="32.1" customHeight="1" spans="1:4">
      <c r="A16" s="398" t="s">
        <v>60</v>
      </c>
      <c r="B16" s="400">
        <v>1296</v>
      </c>
      <c r="C16" s="145">
        <v>3000</v>
      </c>
      <c r="D16" s="297">
        <f t="shared" si="0"/>
        <v>131.481481481481</v>
      </c>
    </row>
    <row r="17" ht="32.1" customHeight="1" spans="1:4">
      <c r="A17" s="398" t="s">
        <v>61</v>
      </c>
      <c r="B17" s="400">
        <v>26720</v>
      </c>
      <c r="C17" s="145">
        <v>26720</v>
      </c>
      <c r="D17" s="297">
        <f t="shared" si="0"/>
        <v>0</v>
      </c>
    </row>
    <row r="18" ht="32.1" customHeight="1" spans="1:4">
      <c r="A18" s="398" t="s">
        <v>62</v>
      </c>
      <c r="B18" s="400">
        <v>903</v>
      </c>
      <c r="C18" s="145">
        <v>900</v>
      </c>
      <c r="D18" s="297">
        <f t="shared" si="0"/>
        <v>-0.332225913621265</v>
      </c>
    </row>
    <row r="19" s="282" customFormat="1" ht="32.1" customHeight="1" spans="1:4">
      <c r="A19" s="398" t="s">
        <v>63</v>
      </c>
      <c r="B19" s="400">
        <v>1833</v>
      </c>
      <c r="C19" s="145">
        <v>1900</v>
      </c>
      <c r="D19" s="297">
        <f t="shared" si="0"/>
        <v>3.65521003818876</v>
      </c>
    </row>
    <row r="20" ht="32.1" customHeight="1" spans="1:4">
      <c r="A20" s="398" t="s">
        <v>64</v>
      </c>
      <c r="B20" s="400">
        <v>-107</v>
      </c>
      <c r="C20" s="145">
        <v>-97</v>
      </c>
      <c r="D20" s="297">
        <f t="shared" si="0"/>
        <v>-9.34579439252337</v>
      </c>
    </row>
    <row r="21" ht="32.1" customHeight="1" spans="1:4">
      <c r="A21" s="304" t="s">
        <v>65</v>
      </c>
      <c r="B21" s="303">
        <f>SUM(B22:B29)</f>
        <v>140747</v>
      </c>
      <c r="C21" s="303">
        <f>SUM(C22:C29)</f>
        <v>128604</v>
      </c>
      <c r="D21" s="269">
        <f t="shared" si="0"/>
        <v>-8.62753735425977</v>
      </c>
    </row>
    <row r="22" ht="32.1" customHeight="1" spans="1:4">
      <c r="A22" s="398" t="s">
        <v>66</v>
      </c>
      <c r="B22" s="400">
        <v>69582</v>
      </c>
      <c r="C22" s="145">
        <v>71076</v>
      </c>
      <c r="D22" s="297">
        <f t="shared" si="0"/>
        <v>2.14710701043372</v>
      </c>
    </row>
    <row r="23" ht="32.1" customHeight="1" spans="1:4">
      <c r="A23" s="398" t="s">
        <v>67</v>
      </c>
      <c r="B23" s="400">
        <v>9968</v>
      </c>
      <c r="C23" s="145">
        <v>10330</v>
      </c>
      <c r="D23" s="297">
        <f t="shared" si="0"/>
        <v>3.63162118780096</v>
      </c>
    </row>
    <row r="24" ht="32.1" customHeight="1" spans="1:4">
      <c r="A24" s="398" t="s">
        <v>68</v>
      </c>
      <c r="B24" s="400">
        <v>4805</v>
      </c>
      <c r="C24" s="145">
        <v>5598</v>
      </c>
      <c r="D24" s="297">
        <f t="shared" si="0"/>
        <v>16.5036420395422</v>
      </c>
    </row>
    <row r="25" ht="32.1" customHeight="1" spans="1:4">
      <c r="A25" s="398" t="s">
        <v>69</v>
      </c>
      <c r="B25" s="400">
        <v>0</v>
      </c>
      <c r="C25" s="145">
        <v>0</v>
      </c>
      <c r="D25" s="297"/>
    </row>
    <row r="26" ht="36" customHeight="1" spans="1:4">
      <c r="A26" s="402" t="s">
        <v>70</v>
      </c>
      <c r="B26" s="400">
        <v>56028</v>
      </c>
      <c r="C26" s="145">
        <v>40600</v>
      </c>
      <c r="D26" s="297">
        <f t="shared" ref="D26:D43" si="1">IFERROR((C26/B26-1)*100,"")</f>
        <v>-27.536231884058</v>
      </c>
    </row>
    <row r="27" ht="36" customHeight="1" spans="1:4">
      <c r="A27" s="402" t="s">
        <v>71</v>
      </c>
      <c r="B27" s="403">
        <v>0</v>
      </c>
      <c r="C27" s="145">
        <v>0</v>
      </c>
      <c r="D27" s="297" t="str">
        <f t="shared" si="1"/>
        <v/>
      </c>
    </row>
    <row r="28" ht="36" customHeight="1" spans="1:4">
      <c r="A28" s="398" t="s">
        <v>72</v>
      </c>
      <c r="B28" s="400">
        <v>304</v>
      </c>
      <c r="C28" s="145">
        <v>1000</v>
      </c>
      <c r="D28" s="297">
        <f t="shared" si="1"/>
        <v>228.947368421053</v>
      </c>
    </row>
    <row r="29" s="393" customFormat="1" ht="36" customHeight="1" spans="1:4">
      <c r="A29" s="398" t="s">
        <v>73</v>
      </c>
      <c r="B29" s="400">
        <v>60</v>
      </c>
      <c r="C29" s="145">
        <v>0</v>
      </c>
      <c r="D29" s="297">
        <f t="shared" si="1"/>
        <v>-100</v>
      </c>
    </row>
    <row r="30" s="393" customFormat="1" ht="36" customHeight="1" spans="1:4">
      <c r="A30" s="302" t="s">
        <v>74</v>
      </c>
      <c r="B30" s="268">
        <f>SUM(B4,B21)</f>
        <v>471646</v>
      </c>
      <c r="C30" s="268">
        <f>SUM(C4,C21)</f>
        <v>490512</v>
      </c>
      <c r="D30" s="269">
        <f t="shared" si="1"/>
        <v>4.0000339237479</v>
      </c>
    </row>
    <row r="31" ht="36" customHeight="1" spans="1:4">
      <c r="A31" s="304" t="s">
        <v>75</v>
      </c>
      <c r="B31" s="404">
        <f>B32+B33+B36+B39+B40+B41+B42</f>
        <v>412469</v>
      </c>
      <c r="C31" s="404">
        <f>C32+C33+C36+C39+C40+C41+C42</f>
        <v>226650</v>
      </c>
      <c r="D31" s="269">
        <f t="shared" si="1"/>
        <v>-45.0504159100442</v>
      </c>
    </row>
    <row r="32" ht="36" customHeight="1" spans="1:4">
      <c r="A32" s="398" t="s">
        <v>76</v>
      </c>
      <c r="B32" s="405">
        <v>47535</v>
      </c>
      <c r="C32" s="406">
        <v>47535</v>
      </c>
      <c r="D32" s="297">
        <f t="shared" si="1"/>
        <v>0</v>
      </c>
    </row>
    <row r="33" ht="36" customHeight="1" spans="1:4">
      <c r="A33" s="398" t="s">
        <v>77</v>
      </c>
      <c r="B33" s="407">
        <f>B34</f>
        <v>126274</v>
      </c>
      <c r="C33" s="407">
        <f>C34</f>
        <v>59399</v>
      </c>
      <c r="D33" s="297">
        <f t="shared" si="1"/>
        <v>-52.9602293425408</v>
      </c>
    </row>
    <row r="34" ht="36" customHeight="1" spans="1:4">
      <c r="A34" s="398" t="s">
        <v>1200</v>
      </c>
      <c r="B34" s="407">
        <v>126274</v>
      </c>
      <c r="C34" s="407">
        <v>59399</v>
      </c>
      <c r="D34" s="297">
        <f t="shared" si="1"/>
        <v>-52.9602293425408</v>
      </c>
    </row>
    <row r="35" ht="36" customHeight="1" spans="1:4">
      <c r="A35" s="398" t="s">
        <v>1201</v>
      </c>
      <c r="B35" s="408"/>
      <c r="C35" s="407"/>
      <c r="D35" s="297" t="str">
        <f t="shared" si="1"/>
        <v/>
      </c>
    </row>
    <row r="36" ht="36" customHeight="1" spans="1:4">
      <c r="A36" s="398" t="s">
        <v>78</v>
      </c>
      <c r="B36" s="407">
        <f>B37</f>
        <v>69260</v>
      </c>
      <c r="C36" s="407">
        <f>C37</f>
        <v>649</v>
      </c>
      <c r="D36" s="297">
        <f t="shared" si="1"/>
        <v>-99.0629511983829</v>
      </c>
    </row>
    <row r="37" ht="36" customHeight="1" spans="1:4">
      <c r="A37" s="398" t="s">
        <v>1202</v>
      </c>
      <c r="B37" s="407">
        <v>69260</v>
      </c>
      <c r="C37" s="407">
        <v>649</v>
      </c>
      <c r="D37" s="297">
        <f t="shared" si="1"/>
        <v>-99.0629511983829</v>
      </c>
    </row>
    <row r="38" ht="36" customHeight="1" spans="1:4">
      <c r="A38" s="398" t="s">
        <v>1203</v>
      </c>
      <c r="B38" s="408"/>
      <c r="C38" s="407"/>
      <c r="D38" s="297" t="str">
        <f t="shared" si="1"/>
        <v/>
      </c>
    </row>
    <row r="39" ht="36" customHeight="1" spans="1:4">
      <c r="A39" s="398" t="s">
        <v>79</v>
      </c>
      <c r="B39" s="409">
        <v>8115</v>
      </c>
      <c r="C39" s="405">
        <v>17517</v>
      </c>
      <c r="D39" s="297">
        <f t="shared" si="1"/>
        <v>115.859519408503</v>
      </c>
    </row>
    <row r="40" ht="36" customHeight="1" spans="1:4">
      <c r="A40" s="398" t="s">
        <v>80</v>
      </c>
      <c r="B40" s="409">
        <v>9164</v>
      </c>
      <c r="C40" s="410">
        <v>480</v>
      </c>
      <c r="D40" s="297">
        <f t="shared" si="1"/>
        <v>-94.7621126145788</v>
      </c>
    </row>
    <row r="41" ht="36" customHeight="1" spans="1:4">
      <c r="A41" s="398" t="s">
        <v>81</v>
      </c>
      <c r="B41" s="407">
        <v>133300</v>
      </c>
      <c r="C41" s="407">
        <v>101070</v>
      </c>
      <c r="D41" s="297">
        <f t="shared" si="1"/>
        <v>-24.178544636159</v>
      </c>
    </row>
    <row r="42" ht="36" customHeight="1" spans="1:4">
      <c r="A42" s="398" t="s">
        <v>82</v>
      </c>
      <c r="B42" s="407">
        <v>18821</v>
      </c>
      <c r="C42" s="407"/>
      <c r="D42" s="297">
        <f t="shared" si="1"/>
        <v>-100</v>
      </c>
    </row>
    <row r="43" ht="36" customHeight="1" spans="1:4">
      <c r="A43" s="302" t="s">
        <v>83</v>
      </c>
      <c r="B43" s="404">
        <f>B30+B31</f>
        <v>884115</v>
      </c>
      <c r="C43" s="404">
        <f>C30+C31</f>
        <v>717162</v>
      </c>
      <c r="D43" s="269">
        <f t="shared" si="1"/>
        <v>-18.883629392104</v>
      </c>
    </row>
  </sheetData>
  <mergeCells count="1">
    <mergeCell ref="A1:D1"/>
  </mergeCells>
  <conditionalFormatting sqref="D2">
    <cfRule type="cellIs" dxfId="0" priority="73" stopIfTrue="1" operator="lessThanOrEqual">
      <formula>-1</formula>
    </cfRule>
  </conditionalFormatting>
  <conditionalFormatting sqref="A27">
    <cfRule type="expression" dxfId="2" priority="46" stopIfTrue="1">
      <formula>"len($A:$A)=3"</formula>
    </cfRule>
  </conditionalFormatting>
  <conditionalFormatting sqref="D4:D29 B30:D30 D31:D43 A4:A18 A20:A43">
    <cfRule type="expression" dxfId="2" priority="47" stopIfTrue="1">
      <formula>"len($A:$A)=3"</formula>
    </cfRule>
  </conditionalFormatting>
  <conditionalFormatting sqref="B4:C4 B7:C7 B21:C21">
    <cfRule type="expression" dxfId="2" priority="43" stopIfTrue="1">
      <formula>"len($A:$A)=3"</formula>
    </cfRule>
  </conditionalFormatting>
  <conditionalFormatting sqref="B31:C31 C35 C38 B43:C43">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49"/>
  <sheetViews>
    <sheetView showZeros="0" workbookViewId="0">
      <pane xSplit="1" ySplit="2" topLeftCell="B1294" activePane="bottomRight" state="frozen"/>
      <selection/>
      <selection pane="topRight"/>
      <selection pane="bottomLeft"/>
      <selection pane="bottomRight" activeCell="C1305" sqref="C1305"/>
    </sheetView>
  </sheetViews>
  <sheetFormatPr defaultColWidth="9" defaultRowHeight="18.75" outlineLevelCol="3"/>
  <cols>
    <col min="1" max="1" width="35.75" style="282" customWidth="1"/>
    <col min="2" max="2" width="17.25" style="282" customWidth="1"/>
    <col min="3" max="3" width="19" style="282" customWidth="1"/>
    <col min="4" max="4" width="23.6333333333333" style="282" customWidth="1"/>
    <col min="5" max="16384" width="9" style="282"/>
  </cols>
  <sheetData>
    <row r="1" s="372" customFormat="1" ht="45" customHeight="1" spans="1:4">
      <c r="A1" s="294" t="s">
        <v>1204</v>
      </c>
      <c r="B1" s="294"/>
      <c r="C1" s="294"/>
      <c r="D1" s="294"/>
    </row>
    <row r="2" s="372" customFormat="1" ht="20.1" customHeight="1" spans="1:4">
      <c r="A2" s="374"/>
      <c r="B2" s="374"/>
      <c r="C2" s="374"/>
      <c r="D2" s="375" t="s">
        <v>84</v>
      </c>
    </row>
    <row r="3" ht="24.95" customHeight="1" spans="1:4">
      <c r="A3" s="255" t="s">
        <v>44</v>
      </c>
      <c r="B3" s="376" t="s">
        <v>45</v>
      </c>
      <c r="C3" s="376" t="s">
        <v>46</v>
      </c>
      <c r="D3" s="256" t="s">
        <v>166</v>
      </c>
    </row>
    <row r="4" s="373" customFormat="1" ht="24.95" customHeight="1" spans="1:4">
      <c r="A4" s="377" t="s">
        <v>167</v>
      </c>
      <c r="B4" s="378">
        <v>37472</v>
      </c>
      <c r="C4" s="379">
        <v>46356</v>
      </c>
      <c r="D4" s="380">
        <f t="shared" ref="D4:D67" si="0">IFERROR((C4/B4-1)*100,"")</f>
        <v>23.7083689154569</v>
      </c>
    </row>
    <row r="5" s="373" customFormat="1" ht="24.95" customHeight="1" spans="1:4">
      <c r="A5" s="230" t="s">
        <v>168</v>
      </c>
      <c r="B5" s="378">
        <v>1145</v>
      </c>
      <c r="C5" s="379">
        <v>1312</v>
      </c>
      <c r="D5" s="380">
        <f t="shared" si="0"/>
        <v>14.5851528384279</v>
      </c>
    </row>
    <row r="6" ht="24.95" customHeight="1" spans="1:4">
      <c r="A6" s="230" t="s">
        <v>169</v>
      </c>
      <c r="B6" s="378">
        <v>668</v>
      </c>
      <c r="C6" s="381">
        <v>596</v>
      </c>
      <c r="D6" s="380">
        <f t="shared" si="0"/>
        <v>-10.7784431137725</v>
      </c>
    </row>
    <row r="7" ht="24.95" customHeight="1" spans="1:4">
      <c r="A7" s="230" t="s">
        <v>170</v>
      </c>
      <c r="B7" s="378">
        <v>176</v>
      </c>
      <c r="C7" s="381">
        <v>242</v>
      </c>
      <c r="D7" s="380">
        <f t="shared" si="0"/>
        <v>37.5</v>
      </c>
    </row>
    <row r="8" ht="24.95" customHeight="1" spans="1:4">
      <c r="A8" s="230" t="s">
        <v>171</v>
      </c>
      <c r="B8" s="378">
        <v>0</v>
      </c>
      <c r="C8" s="381">
        <v>0</v>
      </c>
      <c r="D8" s="380" t="str">
        <f t="shared" si="0"/>
        <v/>
      </c>
    </row>
    <row r="9" ht="24.95" customHeight="1" spans="1:4">
      <c r="A9" s="230" t="s">
        <v>172</v>
      </c>
      <c r="B9" s="378">
        <v>96</v>
      </c>
      <c r="C9" s="381">
        <v>124</v>
      </c>
      <c r="D9" s="380">
        <f t="shared" si="0"/>
        <v>29.1666666666667</v>
      </c>
    </row>
    <row r="10" ht="24.95" customHeight="1" spans="1:4">
      <c r="A10" s="230" t="s">
        <v>173</v>
      </c>
      <c r="B10" s="378">
        <v>0</v>
      </c>
      <c r="C10" s="381">
        <v>2</v>
      </c>
      <c r="D10" s="380" t="str">
        <f t="shared" si="0"/>
        <v/>
      </c>
    </row>
    <row r="11" s="373" customFormat="1" ht="24.95" customHeight="1" spans="1:4">
      <c r="A11" s="377" t="s">
        <v>174</v>
      </c>
      <c r="B11" s="378">
        <v>5</v>
      </c>
      <c r="C11" s="381">
        <v>6</v>
      </c>
      <c r="D11" s="380">
        <f t="shared" si="0"/>
        <v>20</v>
      </c>
    </row>
    <row r="12" ht="24.95" customHeight="1" spans="1:4">
      <c r="A12" s="377" t="s">
        <v>175</v>
      </c>
      <c r="B12" s="378">
        <v>0</v>
      </c>
      <c r="C12" s="381">
        <v>0</v>
      </c>
      <c r="D12" s="380" t="str">
        <f t="shared" si="0"/>
        <v/>
      </c>
    </row>
    <row r="13" s="373" customFormat="1" ht="24.95" customHeight="1" spans="1:4">
      <c r="A13" s="377" t="s">
        <v>176</v>
      </c>
      <c r="B13" s="378">
        <v>172</v>
      </c>
      <c r="C13" s="381">
        <v>136</v>
      </c>
      <c r="D13" s="380">
        <f t="shared" si="0"/>
        <v>-20.9302325581395</v>
      </c>
    </row>
    <row r="14" ht="24.95" customHeight="1" spans="1:4">
      <c r="A14" s="377" t="s">
        <v>177</v>
      </c>
      <c r="B14" s="378">
        <v>0</v>
      </c>
      <c r="C14" s="381">
        <v>0</v>
      </c>
      <c r="D14" s="380" t="str">
        <f t="shared" si="0"/>
        <v/>
      </c>
    </row>
    <row r="15" ht="24.95" customHeight="1" spans="1:4">
      <c r="A15" s="377" t="s">
        <v>178</v>
      </c>
      <c r="B15" s="378">
        <v>0</v>
      </c>
      <c r="C15" s="381">
        <v>0</v>
      </c>
      <c r="D15" s="380" t="str">
        <f t="shared" si="0"/>
        <v/>
      </c>
    </row>
    <row r="16" s="373" customFormat="1" ht="24.95" customHeight="1" spans="1:4">
      <c r="A16" s="377" t="s">
        <v>179</v>
      </c>
      <c r="B16" s="378">
        <v>28</v>
      </c>
      <c r="C16" s="381">
        <v>206</v>
      </c>
      <c r="D16" s="380">
        <f t="shared" si="0"/>
        <v>635.714285714286</v>
      </c>
    </row>
    <row r="17" s="282" customFormat="1" ht="24.95" customHeight="1" spans="1:4">
      <c r="A17" s="230" t="s">
        <v>180</v>
      </c>
      <c r="B17" s="378">
        <v>846</v>
      </c>
      <c r="C17" s="381">
        <v>1149</v>
      </c>
      <c r="D17" s="380">
        <f t="shared" si="0"/>
        <v>35.8156028368794</v>
      </c>
    </row>
    <row r="18" s="282" customFormat="1" ht="24.95" customHeight="1" spans="1:4">
      <c r="A18" s="230" t="s">
        <v>169</v>
      </c>
      <c r="B18" s="378">
        <v>608</v>
      </c>
      <c r="C18" s="381">
        <v>596</v>
      </c>
      <c r="D18" s="380">
        <f t="shared" si="0"/>
        <v>-1.97368421052632</v>
      </c>
    </row>
    <row r="19" s="282" customFormat="1" ht="24.95" customHeight="1" spans="1:4">
      <c r="A19" s="230" t="s">
        <v>170</v>
      </c>
      <c r="B19" s="378">
        <v>110</v>
      </c>
      <c r="C19" s="381">
        <v>206</v>
      </c>
      <c r="D19" s="380">
        <f t="shared" si="0"/>
        <v>87.2727272727273</v>
      </c>
    </row>
    <row r="20" s="282" customFormat="1" ht="24.95" customHeight="1" spans="1:4">
      <c r="A20" s="230" t="s">
        <v>171</v>
      </c>
      <c r="B20" s="378">
        <v>0</v>
      </c>
      <c r="C20" s="381">
        <v>0</v>
      </c>
      <c r="D20" s="380" t="str">
        <f t="shared" si="0"/>
        <v/>
      </c>
    </row>
    <row r="21" s="282" customFormat="1" ht="24.95" customHeight="1" spans="1:4">
      <c r="A21" s="230" t="s">
        <v>181</v>
      </c>
      <c r="B21" s="378">
        <v>47</v>
      </c>
      <c r="C21" s="381">
        <v>85</v>
      </c>
      <c r="D21" s="380">
        <f t="shared" si="0"/>
        <v>80.8510638297872</v>
      </c>
    </row>
    <row r="22" s="282" customFormat="1" ht="24.95" customHeight="1" spans="1:4">
      <c r="A22" s="230" t="s">
        <v>182</v>
      </c>
      <c r="B22" s="378">
        <v>0</v>
      </c>
      <c r="C22" s="381">
        <v>0</v>
      </c>
      <c r="D22" s="380" t="str">
        <f t="shared" si="0"/>
        <v/>
      </c>
    </row>
    <row r="23" s="282" customFormat="1" ht="24.95" customHeight="1" spans="1:4">
      <c r="A23" s="230" t="s">
        <v>183</v>
      </c>
      <c r="B23" s="378">
        <v>0</v>
      </c>
      <c r="C23" s="381">
        <v>0</v>
      </c>
      <c r="D23" s="380" t="str">
        <f t="shared" si="0"/>
        <v/>
      </c>
    </row>
    <row r="24" s="282" customFormat="1" ht="24.95" customHeight="1" spans="1:4">
      <c r="A24" s="230" t="s">
        <v>178</v>
      </c>
      <c r="B24" s="378">
        <v>51</v>
      </c>
      <c r="C24" s="381">
        <v>58</v>
      </c>
      <c r="D24" s="380">
        <f t="shared" si="0"/>
        <v>13.7254901960784</v>
      </c>
    </row>
    <row r="25" s="282" customFormat="1" ht="24.95" customHeight="1" spans="1:4">
      <c r="A25" s="230" t="s">
        <v>184</v>
      </c>
      <c r="B25" s="378">
        <v>30</v>
      </c>
      <c r="C25" s="381">
        <v>204</v>
      </c>
      <c r="D25" s="380">
        <f t="shared" si="0"/>
        <v>580</v>
      </c>
    </row>
    <row r="26" s="282" customFormat="1" ht="24.95" customHeight="1" spans="1:4">
      <c r="A26" s="230" t="s">
        <v>185</v>
      </c>
      <c r="B26" s="378">
        <v>16957</v>
      </c>
      <c r="C26" s="381">
        <v>23280</v>
      </c>
      <c r="D26" s="380">
        <f t="shared" si="0"/>
        <v>37.2884354543846</v>
      </c>
    </row>
    <row r="27" s="373" customFormat="1" ht="24.95" customHeight="1" spans="1:4">
      <c r="A27" s="230" t="s">
        <v>169</v>
      </c>
      <c r="B27" s="378">
        <v>9967</v>
      </c>
      <c r="C27" s="381">
        <v>10077</v>
      </c>
      <c r="D27" s="380">
        <f t="shared" si="0"/>
        <v>1.10364201866158</v>
      </c>
    </row>
    <row r="28" ht="24.95" customHeight="1" spans="1:4">
      <c r="A28" s="230" t="s">
        <v>170</v>
      </c>
      <c r="B28" s="378">
        <v>3198</v>
      </c>
      <c r="C28" s="381">
        <v>3816</v>
      </c>
      <c r="D28" s="380">
        <f t="shared" si="0"/>
        <v>19.3245778611632</v>
      </c>
    </row>
    <row r="29" ht="24.95" customHeight="1" spans="1:4">
      <c r="A29" s="230" t="s">
        <v>171</v>
      </c>
      <c r="B29" s="378">
        <v>2349</v>
      </c>
      <c r="C29" s="381">
        <v>2670</v>
      </c>
      <c r="D29" s="380">
        <f t="shared" si="0"/>
        <v>13.6653895274585</v>
      </c>
    </row>
    <row r="30" ht="24.95" customHeight="1" spans="1:4">
      <c r="A30" s="230" t="s">
        <v>186</v>
      </c>
      <c r="B30" s="378">
        <v>0</v>
      </c>
      <c r="C30" s="381">
        <v>0</v>
      </c>
      <c r="D30" s="380" t="str">
        <f t="shared" si="0"/>
        <v/>
      </c>
    </row>
    <row r="31" spans="1:4">
      <c r="A31" s="230" t="s">
        <v>187</v>
      </c>
      <c r="B31" s="378">
        <v>0</v>
      </c>
      <c r="C31" s="381">
        <v>0</v>
      </c>
      <c r="D31" s="380" t="str">
        <f t="shared" si="0"/>
        <v/>
      </c>
    </row>
    <row r="32" spans="1:4">
      <c r="A32" s="230" t="s">
        <v>188</v>
      </c>
      <c r="B32" s="378">
        <v>0</v>
      </c>
      <c r="C32" s="381">
        <v>0</v>
      </c>
      <c r="D32" s="380" t="str">
        <f t="shared" si="0"/>
        <v/>
      </c>
    </row>
    <row r="33" spans="1:4">
      <c r="A33" s="230" t="s">
        <v>189</v>
      </c>
      <c r="B33" s="378">
        <v>57</v>
      </c>
      <c r="C33" s="381">
        <v>0</v>
      </c>
      <c r="D33" s="380">
        <f t="shared" si="0"/>
        <v>-100</v>
      </c>
    </row>
    <row r="34" spans="1:4">
      <c r="A34" s="230" t="s">
        <v>190</v>
      </c>
      <c r="B34" s="378">
        <v>0</v>
      </c>
      <c r="C34" s="381">
        <v>0</v>
      </c>
      <c r="D34" s="380" t="str">
        <f t="shared" si="0"/>
        <v/>
      </c>
    </row>
    <row r="35" spans="1:4">
      <c r="A35" s="230" t="s">
        <v>178</v>
      </c>
      <c r="B35" s="378">
        <v>1013</v>
      </c>
      <c r="C35" s="381">
        <v>6247</v>
      </c>
      <c r="D35" s="380">
        <f t="shared" si="0"/>
        <v>516.683119447187</v>
      </c>
    </row>
    <row r="36" ht="30" customHeight="1" spans="1:4">
      <c r="A36" s="230" t="s">
        <v>191</v>
      </c>
      <c r="B36" s="378">
        <v>373</v>
      </c>
      <c r="C36" s="381">
        <v>470</v>
      </c>
      <c r="D36" s="380">
        <f t="shared" si="0"/>
        <v>26.0053619302949</v>
      </c>
    </row>
    <row r="37" spans="1:4">
      <c r="A37" s="230" t="s">
        <v>192</v>
      </c>
      <c r="B37" s="378">
        <v>966</v>
      </c>
      <c r="C37" s="381">
        <v>840</v>
      </c>
      <c r="D37" s="380">
        <f t="shared" si="0"/>
        <v>-13.0434782608696</v>
      </c>
    </row>
    <row r="38" spans="1:4">
      <c r="A38" s="230" t="s">
        <v>169</v>
      </c>
      <c r="B38" s="378">
        <v>559</v>
      </c>
      <c r="C38" s="381">
        <v>580</v>
      </c>
      <c r="D38" s="380">
        <f t="shared" si="0"/>
        <v>3.75670840787119</v>
      </c>
    </row>
    <row r="39" spans="1:4">
      <c r="A39" s="230" t="s">
        <v>170</v>
      </c>
      <c r="B39" s="378">
        <v>9</v>
      </c>
      <c r="C39" s="381">
        <v>52</v>
      </c>
      <c r="D39" s="380">
        <f t="shared" si="0"/>
        <v>477.777777777778</v>
      </c>
    </row>
    <row r="40" spans="1:4">
      <c r="A40" s="230" t="s">
        <v>171</v>
      </c>
      <c r="B40" s="378">
        <v>20</v>
      </c>
      <c r="C40" s="381">
        <v>0</v>
      </c>
      <c r="D40" s="380">
        <f t="shared" si="0"/>
        <v>-100</v>
      </c>
    </row>
    <row r="41" spans="1:4">
      <c r="A41" s="230" t="s">
        <v>193</v>
      </c>
      <c r="B41" s="378">
        <v>0</v>
      </c>
      <c r="C41" s="381">
        <v>0</v>
      </c>
      <c r="D41" s="380" t="str">
        <f t="shared" si="0"/>
        <v/>
      </c>
    </row>
    <row r="42" spans="1:4">
      <c r="A42" s="230" t="s">
        <v>194</v>
      </c>
      <c r="B42" s="378">
        <v>5</v>
      </c>
      <c r="C42" s="381">
        <v>13</v>
      </c>
      <c r="D42" s="380">
        <f t="shared" si="0"/>
        <v>160</v>
      </c>
    </row>
    <row r="43" spans="1:4">
      <c r="A43" s="230" t="s">
        <v>195</v>
      </c>
      <c r="B43" s="378">
        <v>190</v>
      </c>
      <c r="C43" s="381">
        <v>0</v>
      </c>
      <c r="D43" s="380">
        <f t="shared" si="0"/>
        <v>-100</v>
      </c>
    </row>
    <row r="44" spans="1:4">
      <c r="A44" s="230" t="s">
        <v>196</v>
      </c>
      <c r="B44" s="378">
        <v>0</v>
      </c>
      <c r="C44" s="381">
        <v>0</v>
      </c>
      <c r="D44" s="380" t="str">
        <f t="shared" si="0"/>
        <v/>
      </c>
    </row>
    <row r="45" spans="1:4">
      <c r="A45" s="230" t="s">
        <v>197</v>
      </c>
      <c r="B45" s="378">
        <v>0</v>
      </c>
      <c r="C45" s="381">
        <v>0</v>
      </c>
      <c r="D45" s="380" t="str">
        <f t="shared" si="0"/>
        <v/>
      </c>
    </row>
    <row r="46" spans="1:4">
      <c r="A46" s="230" t="s">
        <v>178</v>
      </c>
      <c r="B46" s="378">
        <v>156</v>
      </c>
      <c r="C46" s="381">
        <v>193</v>
      </c>
      <c r="D46" s="380">
        <f t="shared" si="0"/>
        <v>23.7179487179487</v>
      </c>
    </row>
    <row r="47" spans="1:4">
      <c r="A47" s="230" t="s">
        <v>198</v>
      </c>
      <c r="B47" s="378">
        <v>27</v>
      </c>
      <c r="C47" s="379">
        <v>2</v>
      </c>
      <c r="D47" s="380">
        <f t="shared" si="0"/>
        <v>-92.5925925925926</v>
      </c>
    </row>
    <row r="48" spans="1:4">
      <c r="A48" s="230" t="s">
        <v>199</v>
      </c>
      <c r="B48" s="378">
        <v>1081</v>
      </c>
      <c r="C48" s="381">
        <v>785</v>
      </c>
      <c r="D48" s="380">
        <f t="shared" si="0"/>
        <v>-27.3820536540241</v>
      </c>
    </row>
    <row r="49" spans="1:4">
      <c r="A49" s="230" t="s">
        <v>169</v>
      </c>
      <c r="B49" s="378">
        <v>225</v>
      </c>
      <c r="C49" s="381">
        <v>239</v>
      </c>
      <c r="D49" s="380">
        <f t="shared" si="0"/>
        <v>6.22222222222222</v>
      </c>
    </row>
    <row r="50" spans="1:4">
      <c r="A50" s="377" t="s">
        <v>170</v>
      </c>
      <c r="B50" s="378">
        <v>53</v>
      </c>
      <c r="C50" s="381">
        <v>85</v>
      </c>
      <c r="D50" s="380">
        <f t="shared" si="0"/>
        <v>60.377358490566</v>
      </c>
    </row>
    <row r="51" spans="1:4">
      <c r="A51" s="230" t="s">
        <v>171</v>
      </c>
      <c r="B51" s="378">
        <v>0</v>
      </c>
      <c r="C51" s="381">
        <v>0</v>
      </c>
      <c r="D51" s="380" t="str">
        <f t="shared" si="0"/>
        <v/>
      </c>
    </row>
    <row r="52" spans="1:4">
      <c r="A52" s="230" t="s">
        <v>200</v>
      </c>
      <c r="B52" s="378">
        <v>0</v>
      </c>
      <c r="C52" s="381">
        <v>0</v>
      </c>
      <c r="D52" s="380" t="str">
        <f t="shared" si="0"/>
        <v/>
      </c>
    </row>
    <row r="53" spans="1:4">
      <c r="A53" s="230" t="s">
        <v>201</v>
      </c>
      <c r="B53" s="378">
        <v>164</v>
      </c>
      <c r="C53" s="381">
        <v>3</v>
      </c>
      <c r="D53" s="380">
        <f t="shared" si="0"/>
        <v>-98.1707317073171</v>
      </c>
    </row>
    <row r="54" spans="1:4">
      <c r="A54" s="230" t="s">
        <v>202</v>
      </c>
      <c r="B54" s="378">
        <v>0</v>
      </c>
      <c r="C54" s="381">
        <v>1</v>
      </c>
      <c r="D54" s="380" t="str">
        <f t="shared" si="0"/>
        <v/>
      </c>
    </row>
    <row r="55" spans="1:4">
      <c r="A55" s="230" t="s">
        <v>203</v>
      </c>
      <c r="B55" s="378">
        <v>283</v>
      </c>
      <c r="C55" s="381">
        <v>131</v>
      </c>
      <c r="D55" s="380">
        <f t="shared" si="0"/>
        <v>-53.7102473498233</v>
      </c>
    </row>
    <row r="56" spans="1:4">
      <c r="A56" s="230" t="s">
        <v>204</v>
      </c>
      <c r="B56" s="378">
        <v>99</v>
      </c>
      <c r="C56" s="379">
        <v>61</v>
      </c>
      <c r="D56" s="380">
        <f t="shared" si="0"/>
        <v>-38.3838383838384</v>
      </c>
    </row>
    <row r="57" spans="1:4">
      <c r="A57" s="230" t="s">
        <v>178</v>
      </c>
      <c r="B57" s="378">
        <v>252</v>
      </c>
      <c r="C57" s="381">
        <v>265</v>
      </c>
      <c r="D57" s="380">
        <f t="shared" si="0"/>
        <v>5.15873015873016</v>
      </c>
    </row>
    <row r="58" spans="1:4">
      <c r="A58" s="230" t="s">
        <v>205</v>
      </c>
      <c r="B58" s="378">
        <v>5</v>
      </c>
      <c r="C58" s="381">
        <v>0</v>
      </c>
      <c r="D58" s="380">
        <f t="shared" si="0"/>
        <v>-100</v>
      </c>
    </row>
    <row r="59" spans="1:4">
      <c r="A59" s="230" t="s">
        <v>206</v>
      </c>
      <c r="B59" s="378">
        <v>2036</v>
      </c>
      <c r="C59" s="381">
        <v>2361</v>
      </c>
      <c r="D59" s="380">
        <f t="shared" si="0"/>
        <v>15.9626719056974</v>
      </c>
    </row>
    <row r="60" spans="1:4">
      <c r="A60" s="230" t="s">
        <v>169</v>
      </c>
      <c r="B60" s="378">
        <v>1138</v>
      </c>
      <c r="C60" s="381">
        <v>995</v>
      </c>
      <c r="D60" s="380">
        <f t="shared" si="0"/>
        <v>-12.5659050966608</v>
      </c>
    </row>
    <row r="61" spans="1:4">
      <c r="A61" s="377" t="s">
        <v>170</v>
      </c>
      <c r="B61" s="378">
        <v>472</v>
      </c>
      <c r="C61" s="381">
        <v>930</v>
      </c>
      <c r="D61" s="380">
        <f t="shared" si="0"/>
        <v>97.0338983050847</v>
      </c>
    </row>
    <row r="62" spans="1:4">
      <c r="A62" s="377" t="s">
        <v>171</v>
      </c>
      <c r="B62" s="378">
        <v>0</v>
      </c>
      <c r="C62" s="381">
        <v>0</v>
      </c>
      <c r="D62" s="380" t="str">
        <f t="shared" si="0"/>
        <v/>
      </c>
    </row>
    <row r="63" spans="1:4">
      <c r="A63" s="377" t="s">
        <v>207</v>
      </c>
      <c r="B63" s="378">
        <v>0</v>
      </c>
      <c r="C63" s="381">
        <v>0</v>
      </c>
      <c r="D63" s="380" t="str">
        <f t="shared" si="0"/>
        <v/>
      </c>
    </row>
    <row r="64" spans="1:4">
      <c r="A64" s="377" t="s">
        <v>208</v>
      </c>
      <c r="B64" s="378">
        <v>0</v>
      </c>
      <c r="C64" s="381">
        <v>0</v>
      </c>
      <c r="D64" s="380" t="str">
        <f t="shared" si="0"/>
        <v/>
      </c>
    </row>
    <row r="65" spans="1:4">
      <c r="A65" s="377" t="s">
        <v>209</v>
      </c>
      <c r="B65" s="378">
        <v>0</v>
      </c>
      <c r="C65" s="381">
        <v>0</v>
      </c>
      <c r="D65" s="380" t="str">
        <f t="shared" si="0"/>
        <v/>
      </c>
    </row>
    <row r="66" spans="1:4">
      <c r="A66" s="230" t="s">
        <v>210</v>
      </c>
      <c r="B66" s="378">
        <v>43</v>
      </c>
      <c r="C66" s="381">
        <v>72</v>
      </c>
      <c r="D66" s="380">
        <f t="shared" si="0"/>
        <v>67.4418604651163</v>
      </c>
    </row>
    <row r="67" spans="1:4">
      <c r="A67" s="230" t="s">
        <v>211</v>
      </c>
      <c r="B67" s="378">
        <v>0</v>
      </c>
      <c r="C67" s="379">
        <v>0</v>
      </c>
      <c r="D67" s="380" t="str">
        <f t="shared" si="0"/>
        <v/>
      </c>
    </row>
    <row r="68" spans="1:4">
      <c r="A68" s="230" t="s">
        <v>178</v>
      </c>
      <c r="B68" s="378">
        <v>180</v>
      </c>
      <c r="C68" s="381">
        <v>343</v>
      </c>
      <c r="D68" s="380">
        <f t="shared" ref="D68:D131" si="1">IFERROR((C68/B68-1)*100,"")</f>
        <v>90.5555555555555</v>
      </c>
    </row>
    <row r="69" spans="1:4">
      <c r="A69" s="230" t="s">
        <v>212</v>
      </c>
      <c r="B69" s="378">
        <v>203</v>
      </c>
      <c r="C69" s="381">
        <v>21</v>
      </c>
      <c r="D69" s="380">
        <f t="shared" si="1"/>
        <v>-89.6551724137931</v>
      </c>
    </row>
    <row r="70" spans="1:4">
      <c r="A70" s="230" t="s">
        <v>213</v>
      </c>
      <c r="B70" s="378">
        <v>761</v>
      </c>
      <c r="C70" s="381">
        <v>0</v>
      </c>
      <c r="D70" s="380">
        <f t="shared" si="1"/>
        <v>-100</v>
      </c>
    </row>
    <row r="71" spans="1:4">
      <c r="A71" s="230" t="s">
        <v>169</v>
      </c>
      <c r="B71" s="378">
        <v>120</v>
      </c>
      <c r="C71" s="381">
        <v>0</v>
      </c>
      <c r="D71" s="380">
        <f t="shared" si="1"/>
        <v>-100</v>
      </c>
    </row>
    <row r="72" spans="1:4">
      <c r="A72" s="230" t="s">
        <v>170</v>
      </c>
      <c r="B72" s="378">
        <v>630</v>
      </c>
      <c r="C72" s="381">
        <v>0</v>
      </c>
      <c r="D72" s="380">
        <f t="shared" si="1"/>
        <v>-100</v>
      </c>
    </row>
    <row r="73" spans="1:4">
      <c r="A73" s="230" t="s">
        <v>171</v>
      </c>
      <c r="B73" s="378">
        <v>0</v>
      </c>
      <c r="C73" s="381">
        <v>0</v>
      </c>
      <c r="D73" s="380" t="str">
        <f t="shared" si="1"/>
        <v/>
      </c>
    </row>
    <row r="74" spans="1:4">
      <c r="A74" s="230" t="s">
        <v>210</v>
      </c>
      <c r="B74" s="378">
        <v>0</v>
      </c>
      <c r="C74" s="381">
        <v>0</v>
      </c>
      <c r="D74" s="380" t="str">
        <f t="shared" si="1"/>
        <v/>
      </c>
    </row>
    <row r="75" spans="1:4">
      <c r="A75" s="230" t="s">
        <v>214</v>
      </c>
      <c r="B75" s="378">
        <v>0</v>
      </c>
      <c r="C75" s="381">
        <v>0</v>
      </c>
      <c r="D75" s="380" t="str">
        <f t="shared" si="1"/>
        <v/>
      </c>
    </row>
    <row r="76" spans="1:4">
      <c r="A76" s="230" t="s">
        <v>178</v>
      </c>
      <c r="B76" s="378">
        <v>7</v>
      </c>
      <c r="C76" s="381">
        <v>0</v>
      </c>
      <c r="D76" s="380">
        <f t="shared" si="1"/>
        <v>-100</v>
      </c>
    </row>
    <row r="77" spans="1:4">
      <c r="A77" s="230" t="s">
        <v>215</v>
      </c>
      <c r="B77" s="378">
        <v>4</v>
      </c>
      <c r="C77" s="381">
        <v>0</v>
      </c>
      <c r="D77" s="380">
        <f t="shared" si="1"/>
        <v>-100</v>
      </c>
    </row>
    <row r="78" spans="1:4">
      <c r="A78" s="230" t="s">
        <v>216</v>
      </c>
      <c r="B78" s="378">
        <v>97</v>
      </c>
      <c r="C78" s="379">
        <v>144</v>
      </c>
      <c r="D78" s="380">
        <f t="shared" si="1"/>
        <v>48.4536082474227</v>
      </c>
    </row>
    <row r="79" spans="1:4">
      <c r="A79" s="230" t="s">
        <v>169</v>
      </c>
      <c r="B79" s="378">
        <v>89</v>
      </c>
      <c r="C79" s="381">
        <v>0</v>
      </c>
      <c r="D79" s="380">
        <f t="shared" si="1"/>
        <v>-100</v>
      </c>
    </row>
    <row r="80" spans="1:4">
      <c r="A80" s="230" t="s">
        <v>170</v>
      </c>
      <c r="B80" s="378">
        <v>0</v>
      </c>
      <c r="C80" s="381">
        <v>0</v>
      </c>
      <c r="D80" s="380" t="str">
        <f t="shared" si="1"/>
        <v/>
      </c>
    </row>
    <row r="81" spans="1:4">
      <c r="A81" s="230" t="s">
        <v>171</v>
      </c>
      <c r="B81" s="378">
        <v>0</v>
      </c>
      <c r="C81" s="381">
        <v>0</v>
      </c>
      <c r="D81" s="380" t="str">
        <f t="shared" si="1"/>
        <v/>
      </c>
    </row>
    <row r="82" spans="1:4">
      <c r="A82" s="230" t="s">
        <v>217</v>
      </c>
      <c r="B82" s="378">
        <v>5</v>
      </c>
      <c r="C82" s="381">
        <v>30</v>
      </c>
      <c r="D82" s="380">
        <f t="shared" si="1"/>
        <v>500</v>
      </c>
    </row>
    <row r="83" spans="1:4">
      <c r="A83" s="230" t="s">
        <v>218</v>
      </c>
      <c r="B83" s="378">
        <v>0</v>
      </c>
      <c r="C83" s="381">
        <v>0</v>
      </c>
      <c r="D83" s="380" t="str">
        <f t="shared" si="1"/>
        <v/>
      </c>
    </row>
    <row r="84" spans="1:4">
      <c r="A84" s="230" t="s">
        <v>210</v>
      </c>
      <c r="B84" s="378">
        <v>0</v>
      </c>
      <c r="C84" s="381">
        <v>0</v>
      </c>
      <c r="D84" s="380" t="str">
        <f t="shared" si="1"/>
        <v/>
      </c>
    </row>
    <row r="85" spans="1:4">
      <c r="A85" s="230" t="s">
        <v>178</v>
      </c>
      <c r="B85" s="378">
        <v>0</v>
      </c>
      <c r="C85" s="381">
        <v>0</v>
      </c>
      <c r="D85" s="380" t="str">
        <f t="shared" si="1"/>
        <v/>
      </c>
    </row>
    <row r="86" spans="1:4">
      <c r="A86" s="377" t="s">
        <v>219</v>
      </c>
      <c r="B86" s="378">
        <v>3</v>
      </c>
      <c r="C86" s="381">
        <v>114</v>
      </c>
      <c r="D86" s="380">
        <f t="shared" si="1"/>
        <v>3700</v>
      </c>
    </row>
    <row r="87" spans="1:4">
      <c r="A87" s="230" t="s">
        <v>220</v>
      </c>
      <c r="B87" s="378">
        <v>0</v>
      </c>
      <c r="C87" s="381">
        <v>0</v>
      </c>
      <c r="D87" s="380" t="str">
        <f t="shared" si="1"/>
        <v/>
      </c>
    </row>
    <row r="88" spans="1:4">
      <c r="A88" s="230" t="s">
        <v>169</v>
      </c>
      <c r="B88" s="378">
        <v>0</v>
      </c>
      <c r="C88" s="381">
        <v>0</v>
      </c>
      <c r="D88" s="380" t="str">
        <f t="shared" si="1"/>
        <v/>
      </c>
    </row>
    <row r="89" spans="1:4">
      <c r="A89" s="230" t="s">
        <v>170</v>
      </c>
      <c r="B89" s="378">
        <v>0</v>
      </c>
      <c r="C89" s="379">
        <v>0</v>
      </c>
      <c r="D89" s="380" t="str">
        <f t="shared" si="1"/>
        <v/>
      </c>
    </row>
    <row r="90" spans="1:4">
      <c r="A90" s="230" t="s">
        <v>171</v>
      </c>
      <c r="B90" s="378">
        <v>0</v>
      </c>
      <c r="C90" s="381">
        <v>0</v>
      </c>
      <c r="D90" s="380" t="str">
        <f t="shared" si="1"/>
        <v/>
      </c>
    </row>
    <row r="91" spans="1:4">
      <c r="A91" s="230" t="s">
        <v>221</v>
      </c>
      <c r="B91" s="378">
        <v>0</v>
      </c>
      <c r="C91" s="381">
        <v>0</v>
      </c>
      <c r="D91" s="380" t="str">
        <f t="shared" si="1"/>
        <v/>
      </c>
    </row>
    <row r="92" spans="1:4">
      <c r="A92" s="230" t="s">
        <v>222</v>
      </c>
      <c r="B92" s="378">
        <v>0</v>
      </c>
      <c r="C92" s="381">
        <v>0</v>
      </c>
      <c r="D92" s="380" t="str">
        <f t="shared" si="1"/>
        <v/>
      </c>
    </row>
    <row r="93" spans="1:4">
      <c r="A93" s="230" t="s">
        <v>210</v>
      </c>
      <c r="B93" s="378">
        <v>0</v>
      </c>
      <c r="C93" s="381">
        <v>0</v>
      </c>
      <c r="D93" s="380" t="str">
        <f t="shared" si="1"/>
        <v/>
      </c>
    </row>
    <row r="94" spans="1:4">
      <c r="A94" s="230" t="s">
        <v>223</v>
      </c>
      <c r="B94" s="378">
        <v>0</v>
      </c>
      <c r="C94" s="381">
        <v>0</v>
      </c>
      <c r="D94" s="380" t="str">
        <f t="shared" si="1"/>
        <v/>
      </c>
    </row>
    <row r="95" spans="1:4">
      <c r="A95" s="230" t="s">
        <v>224</v>
      </c>
      <c r="B95" s="378">
        <v>0</v>
      </c>
      <c r="C95" s="381">
        <v>0</v>
      </c>
      <c r="D95" s="380" t="str">
        <f t="shared" si="1"/>
        <v/>
      </c>
    </row>
    <row r="96" spans="1:4">
      <c r="A96" s="230" t="s">
        <v>225</v>
      </c>
      <c r="B96" s="378">
        <v>0</v>
      </c>
      <c r="C96" s="381">
        <v>0</v>
      </c>
      <c r="D96" s="380" t="str">
        <f t="shared" si="1"/>
        <v/>
      </c>
    </row>
    <row r="97" spans="1:4">
      <c r="A97" s="230" t="s">
        <v>226</v>
      </c>
      <c r="B97" s="378">
        <v>0</v>
      </c>
      <c r="C97" s="381">
        <v>0</v>
      </c>
      <c r="D97" s="380" t="str">
        <f t="shared" si="1"/>
        <v/>
      </c>
    </row>
    <row r="98" spans="1:4">
      <c r="A98" s="230" t="s">
        <v>178</v>
      </c>
      <c r="B98" s="378">
        <v>0</v>
      </c>
      <c r="C98" s="381">
        <v>0</v>
      </c>
      <c r="D98" s="380" t="str">
        <f t="shared" si="1"/>
        <v/>
      </c>
    </row>
    <row r="99" spans="1:4">
      <c r="A99" s="230" t="s">
        <v>227</v>
      </c>
      <c r="B99" s="378">
        <v>0</v>
      </c>
      <c r="C99" s="381">
        <v>0</v>
      </c>
      <c r="D99" s="380" t="str">
        <f t="shared" si="1"/>
        <v/>
      </c>
    </row>
    <row r="100" spans="1:4">
      <c r="A100" s="377" t="s">
        <v>228</v>
      </c>
      <c r="B100" s="378">
        <v>2627</v>
      </c>
      <c r="C100" s="379">
        <v>2621</v>
      </c>
      <c r="D100" s="380">
        <f t="shared" si="1"/>
        <v>-0.228397411496006</v>
      </c>
    </row>
    <row r="101" spans="1:4">
      <c r="A101" s="230" t="s">
        <v>169</v>
      </c>
      <c r="B101" s="378">
        <v>1975</v>
      </c>
      <c r="C101" s="381">
        <v>2180</v>
      </c>
      <c r="D101" s="380">
        <f t="shared" si="1"/>
        <v>10.379746835443</v>
      </c>
    </row>
    <row r="102" spans="1:4">
      <c r="A102" s="230" t="s">
        <v>170</v>
      </c>
      <c r="B102" s="378">
        <v>541</v>
      </c>
      <c r="C102" s="381">
        <v>377</v>
      </c>
      <c r="D102" s="380">
        <f t="shared" si="1"/>
        <v>-30.3142329020333</v>
      </c>
    </row>
    <row r="103" spans="1:4">
      <c r="A103" s="230" t="s">
        <v>171</v>
      </c>
      <c r="B103" s="378">
        <v>0</v>
      </c>
      <c r="C103" s="381">
        <v>0</v>
      </c>
      <c r="D103" s="380" t="str">
        <f t="shared" si="1"/>
        <v/>
      </c>
    </row>
    <row r="104" spans="1:4">
      <c r="A104" s="230" t="s">
        <v>229</v>
      </c>
      <c r="B104" s="378">
        <v>50</v>
      </c>
      <c r="C104" s="381">
        <v>0</v>
      </c>
      <c r="D104" s="380">
        <f t="shared" si="1"/>
        <v>-100</v>
      </c>
    </row>
    <row r="105" spans="1:4">
      <c r="A105" s="230" t="s">
        <v>230</v>
      </c>
      <c r="B105" s="378">
        <v>0</v>
      </c>
      <c r="C105" s="381">
        <v>0</v>
      </c>
      <c r="D105" s="380" t="str">
        <f t="shared" si="1"/>
        <v/>
      </c>
    </row>
    <row r="106" spans="1:4">
      <c r="A106" s="230" t="s">
        <v>231</v>
      </c>
      <c r="B106" s="378">
        <v>0</v>
      </c>
      <c r="C106" s="381">
        <v>0</v>
      </c>
      <c r="D106" s="380" t="str">
        <f t="shared" si="1"/>
        <v/>
      </c>
    </row>
    <row r="107" spans="1:4">
      <c r="A107" s="230" t="s">
        <v>178</v>
      </c>
      <c r="B107" s="378">
        <v>50</v>
      </c>
      <c r="C107" s="381">
        <v>57</v>
      </c>
      <c r="D107" s="380">
        <f t="shared" si="1"/>
        <v>14</v>
      </c>
    </row>
    <row r="108" spans="1:4">
      <c r="A108" s="230" t="s">
        <v>232</v>
      </c>
      <c r="B108" s="378">
        <v>11</v>
      </c>
      <c r="C108" s="379">
        <v>7</v>
      </c>
      <c r="D108" s="380">
        <f t="shared" si="1"/>
        <v>-36.3636363636364</v>
      </c>
    </row>
    <row r="109" spans="1:4">
      <c r="A109" s="377" t="s">
        <v>233</v>
      </c>
      <c r="B109" s="378">
        <v>1203</v>
      </c>
      <c r="C109" s="381">
        <v>686</v>
      </c>
      <c r="D109" s="380">
        <f t="shared" si="1"/>
        <v>-42.975893599335</v>
      </c>
    </row>
    <row r="110" spans="1:4">
      <c r="A110" s="230" t="s">
        <v>169</v>
      </c>
      <c r="B110" s="378">
        <v>0</v>
      </c>
      <c r="C110" s="381">
        <v>0</v>
      </c>
      <c r="D110" s="380" t="str">
        <f t="shared" si="1"/>
        <v/>
      </c>
    </row>
    <row r="111" spans="1:4">
      <c r="A111" s="230" t="s">
        <v>170</v>
      </c>
      <c r="B111" s="378">
        <v>15</v>
      </c>
      <c r="C111" s="381">
        <v>0</v>
      </c>
      <c r="D111" s="380">
        <f t="shared" si="1"/>
        <v>-100</v>
      </c>
    </row>
    <row r="112" spans="1:4">
      <c r="A112" s="230" t="s">
        <v>171</v>
      </c>
      <c r="B112" s="378">
        <v>0</v>
      </c>
      <c r="C112" s="381">
        <v>0</v>
      </c>
      <c r="D112" s="380" t="str">
        <f t="shared" si="1"/>
        <v/>
      </c>
    </row>
    <row r="113" spans="1:4">
      <c r="A113" s="230" t="s">
        <v>234</v>
      </c>
      <c r="B113" s="378">
        <v>0</v>
      </c>
      <c r="C113" s="381">
        <v>0</v>
      </c>
      <c r="D113" s="380" t="str">
        <f t="shared" si="1"/>
        <v/>
      </c>
    </row>
    <row r="114" spans="1:4">
      <c r="A114" s="230" t="s">
        <v>235</v>
      </c>
      <c r="B114" s="378">
        <v>0</v>
      </c>
      <c r="C114" s="381">
        <v>0</v>
      </c>
      <c r="D114" s="380" t="str">
        <f t="shared" si="1"/>
        <v/>
      </c>
    </row>
    <row r="115" spans="1:4">
      <c r="A115" s="230" t="s">
        <v>236</v>
      </c>
      <c r="B115" s="378">
        <v>0</v>
      </c>
      <c r="C115" s="381">
        <v>0</v>
      </c>
      <c r="D115" s="380" t="str">
        <f t="shared" si="1"/>
        <v/>
      </c>
    </row>
    <row r="116" spans="1:4">
      <c r="A116" s="230" t="s">
        <v>237</v>
      </c>
      <c r="B116" s="378">
        <v>0</v>
      </c>
      <c r="C116" s="381">
        <v>0</v>
      </c>
      <c r="D116" s="380" t="str">
        <f t="shared" si="1"/>
        <v/>
      </c>
    </row>
    <row r="117" spans="1:4">
      <c r="A117" s="230" t="s">
        <v>238</v>
      </c>
      <c r="B117" s="378">
        <v>1188</v>
      </c>
      <c r="C117" s="379">
        <v>686</v>
      </c>
      <c r="D117" s="380">
        <f t="shared" si="1"/>
        <v>-42.2558922558923</v>
      </c>
    </row>
    <row r="118" spans="1:4">
      <c r="A118" s="230" t="s">
        <v>178</v>
      </c>
      <c r="B118" s="378">
        <v>0</v>
      </c>
      <c r="C118" s="381">
        <v>0</v>
      </c>
      <c r="D118" s="380" t="str">
        <f t="shared" si="1"/>
        <v/>
      </c>
    </row>
    <row r="119" spans="1:4">
      <c r="A119" s="230" t="s">
        <v>239</v>
      </c>
      <c r="B119" s="378">
        <v>0</v>
      </c>
      <c r="C119" s="381">
        <v>0</v>
      </c>
      <c r="D119" s="380" t="str">
        <f t="shared" si="1"/>
        <v/>
      </c>
    </row>
    <row r="120" spans="1:4">
      <c r="A120" s="230" t="s">
        <v>240</v>
      </c>
      <c r="B120" s="378">
        <v>10</v>
      </c>
      <c r="C120" s="381">
        <v>10</v>
      </c>
      <c r="D120" s="380">
        <f t="shared" si="1"/>
        <v>0</v>
      </c>
    </row>
    <row r="121" spans="1:4">
      <c r="A121" s="230" t="s">
        <v>169</v>
      </c>
      <c r="B121" s="378">
        <v>0</v>
      </c>
      <c r="C121" s="381">
        <v>0</v>
      </c>
      <c r="D121" s="380" t="str">
        <f t="shared" si="1"/>
        <v/>
      </c>
    </row>
    <row r="122" spans="1:4">
      <c r="A122" s="377" t="s">
        <v>170</v>
      </c>
      <c r="B122" s="378">
        <v>0</v>
      </c>
      <c r="C122" s="381">
        <v>0</v>
      </c>
      <c r="D122" s="380" t="str">
        <f t="shared" si="1"/>
        <v/>
      </c>
    </row>
    <row r="123" spans="1:4">
      <c r="A123" s="230" t="s">
        <v>171</v>
      </c>
      <c r="B123" s="378">
        <v>0</v>
      </c>
      <c r="C123" s="381">
        <v>0</v>
      </c>
      <c r="D123" s="380" t="str">
        <f t="shared" si="1"/>
        <v/>
      </c>
    </row>
    <row r="124" spans="1:4">
      <c r="A124" s="230" t="s">
        <v>241</v>
      </c>
      <c r="B124" s="378">
        <v>0</v>
      </c>
      <c r="C124" s="381">
        <v>0</v>
      </c>
      <c r="D124" s="380" t="str">
        <f t="shared" si="1"/>
        <v/>
      </c>
    </row>
    <row r="125" spans="1:4">
      <c r="A125" s="230" t="s">
        <v>242</v>
      </c>
      <c r="B125" s="378">
        <v>0</v>
      </c>
      <c r="C125" s="381">
        <v>0</v>
      </c>
      <c r="D125" s="380" t="str">
        <f t="shared" si="1"/>
        <v/>
      </c>
    </row>
    <row r="126" spans="1:4">
      <c r="A126" s="230" t="s">
        <v>243</v>
      </c>
      <c r="B126" s="378">
        <v>0</v>
      </c>
      <c r="C126" s="381">
        <v>0</v>
      </c>
      <c r="D126" s="380" t="str">
        <f t="shared" si="1"/>
        <v/>
      </c>
    </row>
    <row r="127" spans="1:4">
      <c r="A127" s="230" t="s">
        <v>244</v>
      </c>
      <c r="B127" s="378">
        <v>10</v>
      </c>
      <c r="C127" s="381">
        <v>10</v>
      </c>
      <c r="D127" s="380">
        <f t="shared" si="1"/>
        <v>0</v>
      </c>
    </row>
    <row r="128" spans="1:4">
      <c r="A128" s="230" t="s">
        <v>245</v>
      </c>
      <c r="B128" s="378">
        <v>0</v>
      </c>
      <c r="C128" s="381">
        <v>0</v>
      </c>
      <c r="D128" s="380" t="str">
        <f t="shared" si="1"/>
        <v/>
      </c>
    </row>
    <row r="129" spans="1:4">
      <c r="A129" s="230" t="s">
        <v>246</v>
      </c>
      <c r="B129" s="378">
        <v>0</v>
      </c>
      <c r="C129" s="381">
        <v>0</v>
      </c>
      <c r="D129" s="380" t="str">
        <f t="shared" si="1"/>
        <v/>
      </c>
    </row>
    <row r="130" spans="1:4">
      <c r="A130" s="230" t="s">
        <v>178</v>
      </c>
      <c r="B130" s="378">
        <v>0</v>
      </c>
      <c r="C130" s="379">
        <v>0</v>
      </c>
      <c r="D130" s="380" t="str">
        <f t="shared" si="1"/>
        <v/>
      </c>
    </row>
    <row r="131" spans="1:4">
      <c r="A131" s="230" t="s">
        <v>247</v>
      </c>
      <c r="B131" s="378">
        <v>0</v>
      </c>
      <c r="C131" s="381">
        <v>0</v>
      </c>
      <c r="D131" s="380" t="str">
        <f t="shared" si="1"/>
        <v/>
      </c>
    </row>
    <row r="132" spans="1:4">
      <c r="A132" s="230" t="s">
        <v>248</v>
      </c>
      <c r="B132" s="378">
        <v>229</v>
      </c>
      <c r="C132" s="381">
        <v>250</v>
      </c>
      <c r="D132" s="380">
        <f t="shared" ref="D132:D195" si="2">IFERROR((C132/B132-1)*100,"")</f>
        <v>9.17030567685591</v>
      </c>
    </row>
    <row r="133" spans="1:4">
      <c r="A133" s="230" t="s">
        <v>169</v>
      </c>
      <c r="B133" s="378">
        <v>0</v>
      </c>
      <c r="C133" s="381">
        <v>0</v>
      </c>
      <c r="D133" s="380" t="str">
        <f t="shared" si="2"/>
        <v/>
      </c>
    </row>
    <row r="134" spans="1:4">
      <c r="A134" s="230" t="s">
        <v>170</v>
      </c>
      <c r="B134" s="378">
        <v>1</v>
      </c>
      <c r="C134" s="381">
        <v>3</v>
      </c>
      <c r="D134" s="380">
        <f t="shared" si="2"/>
        <v>200</v>
      </c>
    </row>
    <row r="135" spans="1:4">
      <c r="A135" s="230" t="s">
        <v>171</v>
      </c>
      <c r="B135" s="378">
        <v>0</v>
      </c>
      <c r="C135" s="381">
        <v>0</v>
      </c>
      <c r="D135" s="380" t="str">
        <f t="shared" si="2"/>
        <v/>
      </c>
    </row>
    <row r="136" spans="1:4">
      <c r="A136" s="230" t="s">
        <v>249</v>
      </c>
      <c r="B136" s="378">
        <v>211</v>
      </c>
      <c r="C136" s="381">
        <v>247</v>
      </c>
      <c r="D136" s="380">
        <f t="shared" si="2"/>
        <v>17.0616113744076</v>
      </c>
    </row>
    <row r="137" spans="1:4">
      <c r="A137" s="230" t="s">
        <v>178</v>
      </c>
      <c r="B137" s="378">
        <v>0</v>
      </c>
      <c r="C137" s="381">
        <v>0</v>
      </c>
      <c r="D137" s="380" t="str">
        <f t="shared" si="2"/>
        <v/>
      </c>
    </row>
    <row r="138" spans="1:4">
      <c r="A138" s="377" t="s">
        <v>250</v>
      </c>
      <c r="B138" s="378">
        <v>17</v>
      </c>
      <c r="C138" s="381">
        <v>0</v>
      </c>
      <c r="D138" s="380">
        <f t="shared" si="2"/>
        <v>-100</v>
      </c>
    </row>
    <row r="139" spans="1:4">
      <c r="A139" s="230" t="s">
        <v>251</v>
      </c>
      <c r="B139" s="378">
        <v>0</v>
      </c>
      <c r="C139" s="379">
        <v>2</v>
      </c>
      <c r="D139" s="380" t="str">
        <f t="shared" si="2"/>
        <v/>
      </c>
    </row>
    <row r="140" spans="1:4">
      <c r="A140" s="230" t="s">
        <v>169</v>
      </c>
      <c r="B140" s="378">
        <v>0</v>
      </c>
      <c r="C140" s="381">
        <v>0</v>
      </c>
      <c r="D140" s="380" t="str">
        <f t="shared" si="2"/>
        <v/>
      </c>
    </row>
    <row r="141" spans="1:4">
      <c r="A141" s="230" t="s">
        <v>170</v>
      </c>
      <c r="B141" s="378">
        <v>0</v>
      </c>
      <c r="C141" s="381">
        <v>0</v>
      </c>
      <c r="D141" s="380" t="str">
        <f t="shared" si="2"/>
        <v/>
      </c>
    </row>
    <row r="142" spans="1:4">
      <c r="A142" s="230" t="s">
        <v>171</v>
      </c>
      <c r="B142" s="378">
        <v>0</v>
      </c>
      <c r="C142" s="381">
        <v>0</v>
      </c>
      <c r="D142" s="380" t="str">
        <f t="shared" si="2"/>
        <v/>
      </c>
    </row>
    <row r="143" spans="1:4">
      <c r="A143" s="230" t="s">
        <v>252</v>
      </c>
      <c r="B143" s="378">
        <v>0</v>
      </c>
      <c r="C143" s="381">
        <v>2</v>
      </c>
      <c r="D143" s="380" t="str">
        <f t="shared" si="2"/>
        <v/>
      </c>
    </row>
    <row r="144" spans="1:4">
      <c r="A144" s="377" t="s">
        <v>253</v>
      </c>
      <c r="B144" s="378">
        <v>0</v>
      </c>
      <c r="C144" s="381">
        <v>0</v>
      </c>
      <c r="D144" s="380" t="str">
        <f t="shared" si="2"/>
        <v/>
      </c>
    </row>
    <row r="145" spans="1:4">
      <c r="A145" s="230" t="s">
        <v>178</v>
      </c>
      <c r="B145" s="378">
        <v>0</v>
      </c>
      <c r="C145" s="381">
        <v>0</v>
      </c>
      <c r="D145" s="380" t="str">
        <f t="shared" si="2"/>
        <v/>
      </c>
    </row>
    <row r="146" spans="1:4">
      <c r="A146" s="230" t="s">
        <v>254</v>
      </c>
      <c r="B146" s="378">
        <v>0</v>
      </c>
      <c r="C146" s="381">
        <v>0</v>
      </c>
      <c r="D146" s="380" t="str">
        <f t="shared" si="2"/>
        <v/>
      </c>
    </row>
    <row r="147" spans="1:4">
      <c r="A147" s="230" t="s">
        <v>255</v>
      </c>
      <c r="B147" s="378">
        <v>216</v>
      </c>
      <c r="C147" s="381">
        <v>230</v>
      </c>
      <c r="D147" s="380">
        <f t="shared" si="2"/>
        <v>6.48148148148149</v>
      </c>
    </row>
    <row r="148" spans="1:4">
      <c r="A148" s="230" t="s">
        <v>169</v>
      </c>
      <c r="B148" s="378">
        <v>158</v>
      </c>
      <c r="C148" s="381">
        <v>106</v>
      </c>
      <c r="D148" s="380">
        <f t="shared" si="2"/>
        <v>-32.9113924050633</v>
      </c>
    </row>
    <row r="149" spans="1:4">
      <c r="A149" s="230" t="s">
        <v>170</v>
      </c>
      <c r="B149" s="378">
        <v>15</v>
      </c>
      <c r="C149" s="381">
        <v>0</v>
      </c>
      <c r="D149" s="380">
        <f t="shared" si="2"/>
        <v>-100</v>
      </c>
    </row>
    <row r="150" spans="1:4">
      <c r="A150" s="230" t="s">
        <v>171</v>
      </c>
      <c r="B150" s="378">
        <v>0</v>
      </c>
      <c r="C150" s="379">
        <v>0</v>
      </c>
      <c r="D150" s="380" t="str">
        <f t="shared" si="2"/>
        <v/>
      </c>
    </row>
    <row r="151" spans="1:4">
      <c r="A151" s="230" t="s">
        <v>256</v>
      </c>
      <c r="B151" s="378">
        <v>40</v>
      </c>
      <c r="C151" s="381">
        <v>64</v>
      </c>
      <c r="D151" s="380">
        <f t="shared" si="2"/>
        <v>60</v>
      </c>
    </row>
    <row r="152" spans="1:4">
      <c r="A152" s="230" t="s">
        <v>257</v>
      </c>
      <c r="B152" s="378">
        <v>3</v>
      </c>
      <c r="C152" s="381">
        <v>60</v>
      </c>
      <c r="D152" s="380">
        <f t="shared" si="2"/>
        <v>1900</v>
      </c>
    </row>
    <row r="153" spans="1:4">
      <c r="A153" s="230" t="s">
        <v>258</v>
      </c>
      <c r="B153" s="378">
        <v>100</v>
      </c>
      <c r="C153" s="381">
        <v>121</v>
      </c>
      <c r="D153" s="380">
        <f t="shared" si="2"/>
        <v>21</v>
      </c>
    </row>
    <row r="154" spans="1:4">
      <c r="A154" s="230" t="s">
        <v>169</v>
      </c>
      <c r="B154" s="378">
        <v>90</v>
      </c>
      <c r="C154" s="381">
        <v>108</v>
      </c>
      <c r="D154" s="380">
        <f t="shared" si="2"/>
        <v>20</v>
      </c>
    </row>
    <row r="155" spans="1:4">
      <c r="A155" s="230" t="s">
        <v>170</v>
      </c>
      <c r="B155" s="378">
        <v>7</v>
      </c>
      <c r="C155" s="381">
        <v>13</v>
      </c>
      <c r="D155" s="380">
        <f t="shared" si="2"/>
        <v>85.7142857142857</v>
      </c>
    </row>
    <row r="156" spans="1:4">
      <c r="A156" s="377" t="s">
        <v>171</v>
      </c>
      <c r="B156" s="378">
        <v>0</v>
      </c>
      <c r="C156" s="381">
        <v>0</v>
      </c>
      <c r="D156" s="380" t="str">
        <f t="shared" si="2"/>
        <v/>
      </c>
    </row>
    <row r="157" spans="1:4">
      <c r="A157" s="230" t="s">
        <v>183</v>
      </c>
      <c r="B157" s="378">
        <v>3</v>
      </c>
      <c r="C157" s="381">
        <v>0</v>
      </c>
      <c r="D157" s="380">
        <f t="shared" si="2"/>
        <v>-100</v>
      </c>
    </row>
    <row r="158" spans="1:4">
      <c r="A158" s="230" t="s">
        <v>178</v>
      </c>
      <c r="B158" s="378">
        <v>0</v>
      </c>
      <c r="C158" s="381">
        <v>0</v>
      </c>
      <c r="D158" s="380" t="str">
        <f t="shared" si="2"/>
        <v/>
      </c>
    </row>
    <row r="159" spans="1:4">
      <c r="A159" s="230" t="s">
        <v>259</v>
      </c>
      <c r="B159" s="378">
        <v>0</v>
      </c>
      <c r="C159" s="381">
        <v>0</v>
      </c>
      <c r="D159" s="380" t="str">
        <f t="shared" si="2"/>
        <v/>
      </c>
    </row>
    <row r="160" spans="1:4">
      <c r="A160" s="230" t="s">
        <v>260</v>
      </c>
      <c r="B160" s="378">
        <v>725</v>
      </c>
      <c r="C160" s="381">
        <v>786</v>
      </c>
      <c r="D160" s="380">
        <f t="shared" si="2"/>
        <v>8.41379310344827</v>
      </c>
    </row>
    <row r="161" spans="1:4">
      <c r="A161" s="230" t="s">
        <v>169</v>
      </c>
      <c r="B161" s="378">
        <v>269</v>
      </c>
      <c r="C161" s="381">
        <v>276</v>
      </c>
      <c r="D161" s="380">
        <f t="shared" si="2"/>
        <v>2.60223048327137</v>
      </c>
    </row>
    <row r="162" spans="1:4">
      <c r="A162" s="230" t="s">
        <v>170</v>
      </c>
      <c r="B162" s="378">
        <v>123</v>
      </c>
      <c r="C162" s="379">
        <v>140</v>
      </c>
      <c r="D162" s="380">
        <f t="shared" si="2"/>
        <v>13.8211382113821</v>
      </c>
    </row>
    <row r="163" spans="1:4">
      <c r="A163" s="230" t="s">
        <v>171</v>
      </c>
      <c r="B163" s="378">
        <v>0</v>
      </c>
      <c r="C163" s="381">
        <v>0</v>
      </c>
      <c r="D163" s="380" t="str">
        <f t="shared" si="2"/>
        <v/>
      </c>
    </row>
    <row r="164" spans="1:4">
      <c r="A164" s="230" t="s">
        <v>261</v>
      </c>
      <c r="B164" s="378">
        <v>166</v>
      </c>
      <c r="C164" s="381">
        <v>155</v>
      </c>
      <c r="D164" s="380">
        <f t="shared" si="2"/>
        <v>-6.62650602409639</v>
      </c>
    </row>
    <row r="165" spans="1:4">
      <c r="A165" s="230" t="s">
        <v>178</v>
      </c>
      <c r="B165" s="378">
        <v>72</v>
      </c>
      <c r="C165" s="381">
        <v>75</v>
      </c>
      <c r="D165" s="380">
        <f t="shared" si="2"/>
        <v>4.16666666666667</v>
      </c>
    </row>
    <row r="166" spans="1:4">
      <c r="A166" s="230" t="s">
        <v>262</v>
      </c>
      <c r="B166" s="378">
        <v>95</v>
      </c>
      <c r="C166" s="381">
        <v>140</v>
      </c>
      <c r="D166" s="380">
        <f t="shared" si="2"/>
        <v>47.3684210526316</v>
      </c>
    </row>
    <row r="167" spans="1:4">
      <c r="A167" s="230" t="s">
        <v>263</v>
      </c>
      <c r="B167" s="378">
        <v>1112</v>
      </c>
      <c r="C167" s="381">
        <v>1390</v>
      </c>
      <c r="D167" s="380">
        <f t="shared" si="2"/>
        <v>25</v>
      </c>
    </row>
    <row r="168" spans="1:4">
      <c r="A168" s="230" t="s">
        <v>169</v>
      </c>
      <c r="B168" s="378">
        <v>530</v>
      </c>
      <c r="C168" s="381">
        <v>702</v>
      </c>
      <c r="D168" s="380">
        <f t="shared" si="2"/>
        <v>32.4528301886792</v>
      </c>
    </row>
    <row r="169" spans="1:4">
      <c r="A169" s="230" t="s">
        <v>170</v>
      </c>
      <c r="B169" s="378">
        <v>155</v>
      </c>
      <c r="C169" s="379">
        <v>290</v>
      </c>
      <c r="D169" s="380">
        <f t="shared" si="2"/>
        <v>87.0967741935484</v>
      </c>
    </row>
    <row r="170" spans="1:4">
      <c r="A170" s="230" t="s">
        <v>171</v>
      </c>
      <c r="B170" s="378">
        <v>0</v>
      </c>
      <c r="C170" s="381">
        <v>0</v>
      </c>
      <c r="D170" s="380" t="str">
        <f t="shared" si="2"/>
        <v/>
      </c>
    </row>
    <row r="171" spans="1:4">
      <c r="A171" s="230" t="s">
        <v>264</v>
      </c>
      <c r="B171" s="378">
        <v>389</v>
      </c>
      <c r="C171" s="381">
        <v>359</v>
      </c>
      <c r="D171" s="380">
        <f t="shared" si="2"/>
        <v>-7.7120822622108</v>
      </c>
    </row>
    <row r="172" spans="1:4">
      <c r="A172" s="230" t="s">
        <v>178</v>
      </c>
      <c r="B172" s="378">
        <v>25</v>
      </c>
      <c r="C172" s="381">
        <v>28</v>
      </c>
      <c r="D172" s="380">
        <f t="shared" si="2"/>
        <v>12</v>
      </c>
    </row>
    <row r="173" ht="27" spans="1:4">
      <c r="A173" s="230" t="s">
        <v>265</v>
      </c>
      <c r="B173" s="378">
        <v>13</v>
      </c>
      <c r="C173" s="381">
        <v>11</v>
      </c>
      <c r="D173" s="380">
        <f t="shared" si="2"/>
        <v>-15.3846153846154</v>
      </c>
    </row>
    <row r="174" spans="1:4">
      <c r="A174" s="230" t="s">
        <v>266</v>
      </c>
      <c r="B174" s="378">
        <v>1629</v>
      </c>
      <c r="C174" s="381">
        <v>3576</v>
      </c>
      <c r="D174" s="380">
        <f t="shared" si="2"/>
        <v>119.521178637201</v>
      </c>
    </row>
    <row r="175" spans="1:4">
      <c r="A175" s="230" t="s">
        <v>169</v>
      </c>
      <c r="B175" s="378">
        <v>668</v>
      </c>
      <c r="C175" s="381">
        <v>609</v>
      </c>
      <c r="D175" s="380">
        <f t="shared" si="2"/>
        <v>-8.83233532934131</v>
      </c>
    </row>
    <row r="176" spans="1:4">
      <c r="A176" s="230" t="s">
        <v>170</v>
      </c>
      <c r="B176" s="378">
        <v>791</v>
      </c>
      <c r="C176" s="381">
        <v>2831</v>
      </c>
      <c r="D176" s="380">
        <f t="shared" si="2"/>
        <v>257.901390644753</v>
      </c>
    </row>
    <row r="177" spans="1:4">
      <c r="A177" s="230" t="s">
        <v>171</v>
      </c>
      <c r="B177" s="378">
        <v>0</v>
      </c>
      <c r="C177" s="379">
        <v>0</v>
      </c>
      <c r="D177" s="380" t="str">
        <f t="shared" si="2"/>
        <v/>
      </c>
    </row>
    <row r="178" spans="1:4">
      <c r="A178" s="230" t="s">
        <v>267</v>
      </c>
      <c r="B178" s="378">
        <v>0</v>
      </c>
      <c r="C178" s="381">
        <v>0</v>
      </c>
      <c r="D178" s="380" t="str">
        <f t="shared" si="2"/>
        <v/>
      </c>
    </row>
    <row r="179" spans="1:4">
      <c r="A179" s="230" t="s">
        <v>178</v>
      </c>
      <c r="B179" s="378">
        <v>37</v>
      </c>
      <c r="C179" s="381">
        <v>55</v>
      </c>
      <c r="D179" s="380">
        <f t="shared" si="2"/>
        <v>48.6486486486486</v>
      </c>
    </row>
    <row r="180" spans="1:4">
      <c r="A180" s="230" t="s">
        <v>268</v>
      </c>
      <c r="B180" s="378">
        <v>133</v>
      </c>
      <c r="C180" s="381">
        <v>81</v>
      </c>
      <c r="D180" s="380">
        <f t="shared" si="2"/>
        <v>-39.0977443609023</v>
      </c>
    </row>
    <row r="181" spans="1:4">
      <c r="A181" s="230" t="s">
        <v>269</v>
      </c>
      <c r="B181" s="378">
        <v>1395</v>
      </c>
      <c r="C181" s="381">
        <v>664</v>
      </c>
      <c r="D181" s="380">
        <f t="shared" si="2"/>
        <v>-52.4014336917563</v>
      </c>
    </row>
    <row r="182" spans="1:4">
      <c r="A182" s="377" t="s">
        <v>169</v>
      </c>
      <c r="B182" s="378">
        <v>403</v>
      </c>
      <c r="C182" s="381">
        <v>432</v>
      </c>
      <c r="D182" s="380">
        <f t="shared" si="2"/>
        <v>7.19602977667493</v>
      </c>
    </row>
    <row r="183" spans="1:4">
      <c r="A183" s="230" t="s">
        <v>170</v>
      </c>
      <c r="B183" s="378">
        <v>871</v>
      </c>
      <c r="C183" s="379">
        <v>128</v>
      </c>
      <c r="D183" s="380">
        <f t="shared" si="2"/>
        <v>-85.3042479908152</v>
      </c>
    </row>
    <row r="184" spans="1:4">
      <c r="A184" s="230" t="s">
        <v>171</v>
      </c>
      <c r="B184" s="378">
        <v>0</v>
      </c>
      <c r="C184" s="381">
        <v>0</v>
      </c>
      <c r="D184" s="380" t="str">
        <f t="shared" si="2"/>
        <v/>
      </c>
    </row>
    <row r="185" spans="1:4">
      <c r="A185" s="230" t="s">
        <v>270</v>
      </c>
      <c r="B185" s="378">
        <v>4</v>
      </c>
      <c r="C185" s="381">
        <v>11</v>
      </c>
      <c r="D185" s="380">
        <f t="shared" si="2"/>
        <v>175</v>
      </c>
    </row>
    <row r="186" spans="1:4">
      <c r="A186" s="230" t="s">
        <v>178</v>
      </c>
      <c r="B186" s="378">
        <v>58</v>
      </c>
      <c r="C186" s="381">
        <v>57</v>
      </c>
      <c r="D186" s="380">
        <f t="shared" si="2"/>
        <v>-1.72413793103449</v>
      </c>
    </row>
    <row r="187" spans="1:4">
      <c r="A187" s="230" t="s">
        <v>271</v>
      </c>
      <c r="B187" s="378">
        <v>59</v>
      </c>
      <c r="C187" s="381">
        <v>36</v>
      </c>
      <c r="D187" s="380">
        <f t="shared" si="2"/>
        <v>-38.9830508474576</v>
      </c>
    </row>
    <row r="188" spans="1:4">
      <c r="A188" s="230" t="s">
        <v>272</v>
      </c>
      <c r="B188" s="378">
        <v>479</v>
      </c>
      <c r="C188" s="381">
        <v>577</v>
      </c>
      <c r="D188" s="380">
        <f t="shared" si="2"/>
        <v>20.4592901878914</v>
      </c>
    </row>
    <row r="189" spans="1:4">
      <c r="A189" s="230" t="s">
        <v>169</v>
      </c>
      <c r="B189" s="378">
        <v>237</v>
      </c>
      <c r="C189" s="381">
        <v>247</v>
      </c>
      <c r="D189" s="380">
        <f t="shared" si="2"/>
        <v>4.21940928270041</v>
      </c>
    </row>
    <row r="190" spans="1:4">
      <c r="A190" s="230" t="s">
        <v>170</v>
      </c>
      <c r="B190" s="378">
        <v>111</v>
      </c>
      <c r="C190" s="379">
        <v>197</v>
      </c>
      <c r="D190" s="380">
        <f t="shared" si="2"/>
        <v>77.4774774774775</v>
      </c>
    </row>
    <row r="191" spans="1:4">
      <c r="A191" s="230" t="s">
        <v>171</v>
      </c>
      <c r="B191" s="378">
        <v>0</v>
      </c>
      <c r="C191" s="381">
        <v>0</v>
      </c>
      <c r="D191" s="380" t="str">
        <f t="shared" si="2"/>
        <v/>
      </c>
    </row>
    <row r="192" spans="1:4">
      <c r="A192" s="230" t="s">
        <v>273</v>
      </c>
      <c r="B192" s="378">
        <v>52</v>
      </c>
      <c r="C192" s="381">
        <v>80</v>
      </c>
      <c r="D192" s="380">
        <f t="shared" si="2"/>
        <v>53.8461538461539</v>
      </c>
    </row>
    <row r="193" spans="1:4">
      <c r="A193" s="230" t="s">
        <v>274</v>
      </c>
      <c r="B193" s="378">
        <v>0</v>
      </c>
      <c r="C193" s="381">
        <v>0</v>
      </c>
      <c r="D193" s="380" t="str">
        <f t="shared" si="2"/>
        <v/>
      </c>
    </row>
    <row r="194" spans="1:4">
      <c r="A194" s="230" t="s">
        <v>178</v>
      </c>
      <c r="B194" s="378">
        <v>42</v>
      </c>
      <c r="C194" s="381">
        <v>43</v>
      </c>
      <c r="D194" s="380">
        <f t="shared" si="2"/>
        <v>2.38095238095237</v>
      </c>
    </row>
    <row r="195" spans="1:4">
      <c r="A195" s="230" t="s">
        <v>275</v>
      </c>
      <c r="B195" s="378">
        <v>37</v>
      </c>
      <c r="C195" s="381">
        <v>10</v>
      </c>
      <c r="D195" s="380">
        <f t="shared" si="2"/>
        <v>-72.972972972973</v>
      </c>
    </row>
    <row r="196" spans="1:4">
      <c r="A196" s="230" t="s">
        <v>276</v>
      </c>
      <c r="B196" s="378">
        <v>0</v>
      </c>
      <c r="C196" s="381">
        <v>0</v>
      </c>
      <c r="D196" s="380" t="str">
        <f t="shared" ref="D196:D259" si="3">IFERROR((C196/B196-1)*100,"")</f>
        <v/>
      </c>
    </row>
    <row r="197" spans="1:4">
      <c r="A197" s="230" t="s">
        <v>169</v>
      </c>
      <c r="B197" s="378">
        <v>0</v>
      </c>
      <c r="C197" s="379">
        <v>0</v>
      </c>
      <c r="D197" s="380" t="str">
        <f t="shared" si="3"/>
        <v/>
      </c>
    </row>
    <row r="198" spans="1:4">
      <c r="A198" s="377" t="s">
        <v>170</v>
      </c>
      <c r="B198" s="378">
        <v>0</v>
      </c>
      <c r="C198" s="381">
        <v>0</v>
      </c>
      <c r="D198" s="380" t="str">
        <f t="shared" si="3"/>
        <v/>
      </c>
    </row>
    <row r="199" spans="1:4">
      <c r="A199" s="230" t="s">
        <v>171</v>
      </c>
      <c r="B199" s="378">
        <v>0</v>
      </c>
      <c r="C199" s="381">
        <v>0</v>
      </c>
      <c r="D199" s="380" t="str">
        <f t="shared" si="3"/>
        <v/>
      </c>
    </row>
    <row r="200" spans="1:4">
      <c r="A200" s="230" t="s">
        <v>178</v>
      </c>
      <c r="B200" s="378">
        <v>0</v>
      </c>
      <c r="C200" s="381">
        <v>0</v>
      </c>
      <c r="D200" s="380" t="str">
        <f t="shared" si="3"/>
        <v/>
      </c>
    </row>
    <row r="201" spans="1:4">
      <c r="A201" s="230" t="s">
        <v>277</v>
      </c>
      <c r="B201" s="378">
        <v>0</v>
      </c>
      <c r="C201" s="381">
        <v>0</v>
      </c>
      <c r="D201" s="380" t="str">
        <f t="shared" si="3"/>
        <v/>
      </c>
    </row>
    <row r="202" spans="1:4">
      <c r="A202" s="230" t="s">
        <v>278</v>
      </c>
      <c r="B202" s="378">
        <v>935</v>
      </c>
      <c r="C202" s="381">
        <v>958</v>
      </c>
      <c r="D202" s="380">
        <f t="shared" si="3"/>
        <v>2.45989304812835</v>
      </c>
    </row>
    <row r="203" spans="1:4">
      <c r="A203" s="230" t="s">
        <v>169</v>
      </c>
      <c r="B203" s="378">
        <v>459</v>
      </c>
      <c r="C203" s="381">
        <v>478</v>
      </c>
      <c r="D203" s="380">
        <f t="shared" si="3"/>
        <v>4.13943355119826</v>
      </c>
    </row>
    <row r="204" spans="1:4">
      <c r="A204" s="230" t="s">
        <v>170</v>
      </c>
      <c r="B204" s="378">
        <v>326</v>
      </c>
      <c r="C204" s="379">
        <v>322</v>
      </c>
      <c r="D204" s="380">
        <f t="shared" si="3"/>
        <v>-1.22699386503068</v>
      </c>
    </row>
    <row r="205" spans="1:4">
      <c r="A205" s="230" t="s">
        <v>171</v>
      </c>
      <c r="B205" s="378">
        <v>0</v>
      </c>
      <c r="C205" s="381">
        <v>0</v>
      </c>
      <c r="D205" s="380" t="str">
        <f t="shared" si="3"/>
        <v/>
      </c>
    </row>
    <row r="206" spans="1:4">
      <c r="A206" s="230" t="s">
        <v>178</v>
      </c>
      <c r="B206" s="378">
        <v>145</v>
      </c>
      <c r="C206" s="381">
        <v>146</v>
      </c>
      <c r="D206" s="380">
        <f t="shared" si="3"/>
        <v>0.689655172413794</v>
      </c>
    </row>
    <row r="207" spans="1:4">
      <c r="A207" s="230" t="s">
        <v>279</v>
      </c>
      <c r="B207" s="378">
        <v>5</v>
      </c>
      <c r="C207" s="381">
        <v>12</v>
      </c>
      <c r="D207" s="380">
        <f t="shared" si="3"/>
        <v>140</v>
      </c>
    </row>
    <row r="208" spans="1:4">
      <c r="A208" s="230" t="s">
        <v>280</v>
      </c>
      <c r="B208" s="378">
        <v>0</v>
      </c>
      <c r="C208" s="381">
        <v>0</v>
      </c>
      <c r="D208" s="380" t="str">
        <f t="shared" si="3"/>
        <v/>
      </c>
    </row>
    <row r="209" spans="1:4">
      <c r="A209" s="230" t="s">
        <v>169</v>
      </c>
      <c r="B209" s="378">
        <v>0</v>
      </c>
      <c r="C209" s="381">
        <v>0</v>
      </c>
      <c r="D209" s="380" t="str">
        <f t="shared" si="3"/>
        <v/>
      </c>
    </row>
    <row r="210" spans="1:4">
      <c r="A210" s="230" t="s">
        <v>170</v>
      </c>
      <c r="B210" s="378">
        <v>0</v>
      </c>
      <c r="C210" s="381">
        <v>0</v>
      </c>
      <c r="D210" s="380" t="str">
        <f t="shared" si="3"/>
        <v/>
      </c>
    </row>
    <row r="211" spans="1:4">
      <c r="A211" s="230" t="s">
        <v>171</v>
      </c>
      <c r="B211" s="378">
        <v>0</v>
      </c>
      <c r="C211" s="379">
        <v>0</v>
      </c>
      <c r="D211" s="380" t="str">
        <f t="shared" si="3"/>
        <v/>
      </c>
    </row>
    <row r="212" spans="1:4">
      <c r="A212" s="230" t="s">
        <v>281</v>
      </c>
      <c r="B212" s="378">
        <v>0</v>
      </c>
      <c r="C212" s="381">
        <v>0</v>
      </c>
      <c r="D212" s="380" t="str">
        <f t="shared" si="3"/>
        <v/>
      </c>
    </row>
    <row r="213" spans="1:4">
      <c r="A213" s="230" t="s">
        <v>178</v>
      </c>
      <c r="B213" s="378">
        <v>0</v>
      </c>
      <c r="C213" s="381">
        <v>0</v>
      </c>
      <c r="D213" s="380" t="str">
        <f t="shared" si="3"/>
        <v/>
      </c>
    </row>
    <row r="214" spans="1:4">
      <c r="A214" s="230" t="s">
        <v>282</v>
      </c>
      <c r="B214" s="378">
        <v>0</v>
      </c>
      <c r="C214" s="381">
        <v>0</v>
      </c>
      <c r="D214" s="380" t="str">
        <f t="shared" si="3"/>
        <v/>
      </c>
    </row>
    <row r="215" spans="1:4">
      <c r="A215" s="230" t="s">
        <v>283</v>
      </c>
      <c r="B215" s="378">
        <v>2417</v>
      </c>
      <c r="C215" s="381">
        <v>2277</v>
      </c>
      <c r="D215" s="380">
        <f t="shared" si="3"/>
        <v>-5.7923045097228</v>
      </c>
    </row>
    <row r="216" spans="1:4">
      <c r="A216" s="230" t="s">
        <v>169</v>
      </c>
      <c r="B216" s="378">
        <v>1351</v>
      </c>
      <c r="C216" s="381">
        <v>1385</v>
      </c>
      <c r="D216" s="380">
        <f t="shared" si="3"/>
        <v>2.51665433012582</v>
      </c>
    </row>
    <row r="217" spans="1:4">
      <c r="A217" s="230" t="s">
        <v>170</v>
      </c>
      <c r="B217" s="378">
        <v>3</v>
      </c>
      <c r="C217" s="381">
        <v>0</v>
      </c>
      <c r="D217" s="380">
        <f t="shared" si="3"/>
        <v>-100</v>
      </c>
    </row>
    <row r="218" spans="1:4">
      <c r="A218" s="230" t="s">
        <v>171</v>
      </c>
      <c r="B218" s="378">
        <v>0</v>
      </c>
      <c r="C218" s="379">
        <v>0</v>
      </c>
      <c r="D218" s="380" t="str">
        <f t="shared" si="3"/>
        <v/>
      </c>
    </row>
    <row r="219" spans="1:4">
      <c r="A219" s="230" t="s">
        <v>284</v>
      </c>
      <c r="B219" s="378">
        <v>90</v>
      </c>
      <c r="C219" s="381">
        <v>21</v>
      </c>
      <c r="D219" s="380">
        <f t="shared" si="3"/>
        <v>-76.6666666666667</v>
      </c>
    </row>
    <row r="220" spans="1:4">
      <c r="A220" s="230" t="s">
        <v>285</v>
      </c>
      <c r="B220" s="378">
        <v>190</v>
      </c>
      <c r="C220" s="381">
        <v>89</v>
      </c>
      <c r="D220" s="380">
        <f t="shared" si="3"/>
        <v>-53.1578947368421</v>
      </c>
    </row>
    <row r="221" spans="1:4">
      <c r="A221" s="230" t="s">
        <v>210</v>
      </c>
      <c r="B221" s="378">
        <v>26</v>
      </c>
      <c r="C221" s="381">
        <v>4</v>
      </c>
      <c r="D221" s="380">
        <f t="shared" si="3"/>
        <v>-84.6153846153846</v>
      </c>
    </row>
    <row r="222" spans="1:4">
      <c r="A222" s="230" t="s">
        <v>286</v>
      </c>
      <c r="B222" s="378">
        <v>7</v>
      </c>
      <c r="C222" s="381">
        <v>0</v>
      </c>
      <c r="D222" s="380">
        <f t="shared" si="3"/>
        <v>-100</v>
      </c>
    </row>
    <row r="223" spans="1:4">
      <c r="A223" s="230" t="s">
        <v>287</v>
      </c>
      <c r="B223" s="378">
        <v>9</v>
      </c>
      <c r="C223" s="381">
        <v>9</v>
      </c>
      <c r="D223" s="380">
        <f t="shared" si="3"/>
        <v>0</v>
      </c>
    </row>
    <row r="224" spans="1:4">
      <c r="A224" s="230" t="s">
        <v>288</v>
      </c>
      <c r="B224" s="378">
        <v>0</v>
      </c>
      <c r="C224" s="381">
        <v>0</v>
      </c>
      <c r="D224" s="380" t="str">
        <f t="shared" si="3"/>
        <v/>
      </c>
    </row>
    <row r="225" spans="1:4">
      <c r="A225" s="230" t="s">
        <v>289</v>
      </c>
      <c r="B225" s="378">
        <v>0</v>
      </c>
      <c r="C225" s="381">
        <v>0</v>
      </c>
      <c r="D225" s="380" t="str">
        <f t="shared" si="3"/>
        <v/>
      </c>
    </row>
    <row r="226" spans="1:4">
      <c r="A226" s="230" t="s">
        <v>290</v>
      </c>
      <c r="B226" s="378">
        <v>0</v>
      </c>
      <c r="C226" s="379">
        <v>7</v>
      </c>
      <c r="D226" s="380" t="str">
        <f t="shared" si="3"/>
        <v/>
      </c>
    </row>
    <row r="227" spans="1:4">
      <c r="A227" s="230" t="s">
        <v>291</v>
      </c>
      <c r="B227" s="378">
        <v>46</v>
      </c>
      <c r="C227" s="381">
        <v>31</v>
      </c>
      <c r="D227" s="380">
        <f t="shared" si="3"/>
        <v>-32.6086956521739</v>
      </c>
    </row>
    <row r="228" spans="1:4">
      <c r="A228" s="230" t="s">
        <v>178</v>
      </c>
      <c r="B228" s="378">
        <v>388</v>
      </c>
      <c r="C228" s="381">
        <v>406</v>
      </c>
      <c r="D228" s="380">
        <f t="shared" si="3"/>
        <v>4.63917525773196</v>
      </c>
    </row>
    <row r="229" spans="1:4">
      <c r="A229" s="230" t="s">
        <v>292</v>
      </c>
      <c r="B229" s="378">
        <v>307</v>
      </c>
      <c r="C229" s="381">
        <v>325</v>
      </c>
      <c r="D229" s="380">
        <f t="shared" si="3"/>
        <v>5.86319218241043</v>
      </c>
    </row>
    <row r="230" spans="1:4">
      <c r="A230" s="230" t="s">
        <v>293</v>
      </c>
      <c r="B230" s="378">
        <v>0</v>
      </c>
      <c r="C230" s="381">
        <v>0</v>
      </c>
      <c r="D230" s="380" t="str">
        <f t="shared" si="3"/>
        <v/>
      </c>
    </row>
    <row r="231" spans="1:4">
      <c r="A231" s="230" t="s">
        <v>169</v>
      </c>
      <c r="B231" s="378">
        <v>0</v>
      </c>
      <c r="C231" s="381">
        <v>0</v>
      </c>
      <c r="D231" s="380" t="str">
        <f t="shared" si="3"/>
        <v/>
      </c>
    </row>
    <row r="232" spans="1:4">
      <c r="A232" s="230" t="s">
        <v>170</v>
      </c>
      <c r="B232" s="378">
        <v>0</v>
      </c>
      <c r="C232" s="379">
        <v>0</v>
      </c>
      <c r="D232" s="380" t="str">
        <f t="shared" si="3"/>
        <v/>
      </c>
    </row>
    <row r="233" spans="1:4">
      <c r="A233" s="230" t="s">
        <v>171</v>
      </c>
      <c r="B233" s="378">
        <v>0</v>
      </c>
      <c r="C233" s="381">
        <v>0</v>
      </c>
      <c r="D233" s="380" t="str">
        <f t="shared" si="3"/>
        <v/>
      </c>
    </row>
    <row r="234" spans="1:4">
      <c r="A234" s="230" t="s">
        <v>264</v>
      </c>
      <c r="B234" s="378">
        <v>0</v>
      </c>
      <c r="C234" s="381">
        <v>0</v>
      </c>
      <c r="D234" s="380" t="str">
        <f t="shared" si="3"/>
        <v/>
      </c>
    </row>
    <row r="235" spans="1:4">
      <c r="A235" s="230" t="s">
        <v>178</v>
      </c>
      <c r="B235" s="378">
        <v>0</v>
      </c>
      <c r="C235" s="381">
        <v>0</v>
      </c>
      <c r="D235" s="380" t="str">
        <f t="shared" si="3"/>
        <v/>
      </c>
    </row>
    <row r="236" spans="1:4">
      <c r="A236" s="230" t="s">
        <v>294</v>
      </c>
      <c r="B236" s="378">
        <v>0</v>
      </c>
      <c r="C236" s="381">
        <v>0</v>
      </c>
      <c r="D236" s="380" t="str">
        <f t="shared" si="3"/>
        <v/>
      </c>
    </row>
    <row r="237" spans="1:4">
      <c r="A237" s="230" t="s">
        <v>295</v>
      </c>
      <c r="B237" s="378">
        <v>0</v>
      </c>
      <c r="C237" s="381">
        <v>45</v>
      </c>
      <c r="D237" s="380" t="str">
        <f t="shared" si="3"/>
        <v/>
      </c>
    </row>
    <row r="238" spans="1:4">
      <c r="A238" s="230" t="s">
        <v>169</v>
      </c>
      <c r="B238" s="378">
        <v>0</v>
      </c>
      <c r="C238" s="379">
        <v>0</v>
      </c>
      <c r="D238" s="380" t="str">
        <f t="shared" si="3"/>
        <v/>
      </c>
    </row>
    <row r="239" spans="1:4">
      <c r="A239" s="230" t="s">
        <v>170</v>
      </c>
      <c r="B239" s="378">
        <v>0</v>
      </c>
      <c r="C239" s="381">
        <v>0</v>
      </c>
      <c r="D239" s="380" t="str">
        <f t="shared" si="3"/>
        <v/>
      </c>
    </row>
    <row r="240" spans="1:4">
      <c r="A240" s="230" t="s">
        <v>171</v>
      </c>
      <c r="B240" s="378">
        <v>0</v>
      </c>
      <c r="C240" s="381">
        <v>0</v>
      </c>
      <c r="D240" s="380" t="str">
        <f t="shared" si="3"/>
        <v/>
      </c>
    </row>
    <row r="241" spans="1:4">
      <c r="A241" s="230" t="s">
        <v>296</v>
      </c>
      <c r="B241" s="378">
        <v>0</v>
      </c>
      <c r="C241" s="381">
        <v>45</v>
      </c>
      <c r="D241" s="380" t="str">
        <f t="shared" si="3"/>
        <v/>
      </c>
    </row>
    <row r="242" spans="1:4">
      <c r="A242" s="230" t="s">
        <v>297</v>
      </c>
      <c r="B242" s="378">
        <v>0</v>
      </c>
      <c r="C242" s="381">
        <v>0</v>
      </c>
      <c r="D242" s="380" t="str">
        <f t="shared" si="3"/>
        <v/>
      </c>
    </row>
    <row r="243" spans="1:4">
      <c r="A243" s="230" t="s">
        <v>298</v>
      </c>
      <c r="B243" s="378">
        <v>506</v>
      </c>
      <c r="C243" s="381">
        <v>2292</v>
      </c>
      <c r="D243" s="380">
        <f t="shared" si="3"/>
        <v>352.96442687747</v>
      </c>
    </row>
    <row r="244" spans="1:4">
      <c r="A244" s="230" t="s">
        <v>299</v>
      </c>
      <c r="B244" s="378">
        <v>0</v>
      </c>
      <c r="C244" s="381">
        <v>0</v>
      </c>
      <c r="D244" s="380" t="str">
        <f t="shared" si="3"/>
        <v/>
      </c>
    </row>
    <row r="245" spans="1:4">
      <c r="A245" s="230" t="s">
        <v>300</v>
      </c>
      <c r="B245" s="378">
        <v>506</v>
      </c>
      <c r="C245" s="379">
        <v>2292</v>
      </c>
      <c r="D245" s="380">
        <f t="shared" si="3"/>
        <v>352.96442687747</v>
      </c>
    </row>
    <row r="246" spans="1:4">
      <c r="A246" s="377" t="s">
        <v>301</v>
      </c>
      <c r="B246" s="378">
        <v>0</v>
      </c>
      <c r="C246" s="381">
        <v>0</v>
      </c>
      <c r="D246" s="380" t="str">
        <f t="shared" si="3"/>
        <v/>
      </c>
    </row>
    <row r="247" spans="1:4">
      <c r="A247" s="377" t="s">
        <v>302</v>
      </c>
      <c r="B247" s="378">
        <v>0</v>
      </c>
      <c r="C247" s="381">
        <v>0</v>
      </c>
      <c r="D247" s="380" t="str">
        <f t="shared" si="3"/>
        <v/>
      </c>
    </row>
    <row r="248" spans="1:4">
      <c r="A248" s="377" t="s">
        <v>169</v>
      </c>
      <c r="B248" s="378">
        <v>0</v>
      </c>
      <c r="C248" s="381">
        <v>0</v>
      </c>
      <c r="D248" s="380" t="str">
        <f t="shared" si="3"/>
        <v/>
      </c>
    </row>
    <row r="249" spans="1:4">
      <c r="A249" s="377" t="s">
        <v>170</v>
      </c>
      <c r="B249" s="378">
        <v>0</v>
      </c>
      <c r="C249" s="381">
        <v>0</v>
      </c>
      <c r="D249" s="380" t="str">
        <f t="shared" si="3"/>
        <v/>
      </c>
    </row>
    <row r="250" spans="1:4">
      <c r="A250" s="377" t="s">
        <v>171</v>
      </c>
      <c r="B250" s="378">
        <v>0</v>
      </c>
      <c r="C250" s="381">
        <v>0</v>
      </c>
      <c r="D250" s="380" t="str">
        <f t="shared" si="3"/>
        <v/>
      </c>
    </row>
    <row r="251" spans="1:4">
      <c r="A251" s="377" t="s">
        <v>264</v>
      </c>
      <c r="B251" s="378">
        <v>0</v>
      </c>
      <c r="C251" s="381">
        <v>0</v>
      </c>
      <c r="D251" s="380" t="str">
        <f t="shared" si="3"/>
        <v/>
      </c>
    </row>
    <row r="252" spans="1:4">
      <c r="A252" s="377" t="s">
        <v>178</v>
      </c>
      <c r="B252" s="378">
        <v>0</v>
      </c>
      <c r="C252" s="381">
        <v>0</v>
      </c>
      <c r="D252" s="380" t="str">
        <f t="shared" si="3"/>
        <v/>
      </c>
    </row>
    <row r="253" spans="1:4">
      <c r="A253" s="377" t="s">
        <v>303</v>
      </c>
      <c r="B253" s="378">
        <v>0</v>
      </c>
      <c r="C253" s="381">
        <v>0</v>
      </c>
      <c r="D253" s="380" t="str">
        <f t="shared" si="3"/>
        <v/>
      </c>
    </row>
    <row r="254" spans="1:4">
      <c r="A254" s="377" t="s">
        <v>304</v>
      </c>
      <c r="B254" s="378">
        <v>0</v>
      </c>
      <c r="C254" s="381">
        <v>0</v>
      </c>
      <c r="D254" s="380" t="str">
        <f t="shared" si="3"/>
        <v/>
      </c>
    </row>
    <row r="255" spans="1:4">
      <c r="A255" s="377" t="s">
        <v>305</v>
      </c>
      <c r="B255" s="378">
        <v>0</v>
      </c>
      <c r="C255" s="381">
        <v>0</v>
      </c>
      <c r="D255" s="380" t="str">
        <f t="shared" si="3"/>
        <v/>
      </c>
    </row>
    <row r="256" spans="1:4">
      <c r="A256" s="377" t="s">
        <v>306</v>
      </c>
      <c r="B256" s="378">
        <v>0</v>
      </c>
      <c r="C256" s="381">
        <v>0</v>
      </c>
      <c r="D256" s="380" t="str">
        <f t="shared" si="3"/>
        <v/>
      </c>
    </row>
    <row r="257" spans="1:4">
      <c r="A257" s="377" t="s">
        <v>307</v>
      </c>
      <c r="B257" s="378">
        <v>0</v>
      </c>
      <c r="C257" s="381">
        <v>0</v>
      </c>
      <c r="D257" s="380" t="str">
        <f t="shared" si="3"/>
        <v/>
      </c>
    </row>
    <row r="258" spans="1:4">
      <c r="A258" s="377" t="s">
        <v>308</v>
      </c>
      <c r="B258" s="378">
        <v>0</v>
      </c>
      <c r="C258" s="381">
        <v>0</v>
      </c>
      <c r="D258" s="380" t="str">
        <f t="shared" si="3"/>
        <v/>
      </c>
    </row>
    <row r="259" spans="1:4">
      <c r="A259" s="377" t="s">
        <v>309</v>
      </c>
      <c r="B259" s="378">
        <v>0</v>
      </c>
      <c r="C259" s="381">
        <v>0</v>
      </c>
      <c r="D259" s="380" t="str">
        <f t="shared" si="3"/>
        <v/>
      </c>
    </row>
    <row r="260" spans="1:4">
      <c r="A260" s="377" t="s">
        <v>310</v>
      </c>
      <c r="B260" s="378">
        <v>0</v>
      </c>
      <c r="C260" s="379">
        <v>0</v>
      </c>
      <c r="D260" s="380" t="str">
        <f t="shared" ref="D260:D323" si="4">IFERROR((C260/B260-1)*100,"")</f>
        <v/>
      </c>
    </row>
    <row r="261" spans="1:4">
      <c r="A261" s="377" t="s">
        <v>311</v>
      </c>
      <c r="B261" s="378">
        <v>0</v>
      </c>
      <c r="C261" s="381">
        <v>0</v>
      </c>
      <c r="D261" s="380" t="str">
        <f t="shared" si="4"/>
        <v/>
      </c>
    </row>
    <row r="262" spans="1:4">
      <c r="A262" s="377" t="s">
        <v>312</v>
      </c>
      <c r="B262" s="378">
        <v>0</v>
      </c>
      <c r="C262" s="381">
        <v>0</v>
      </c>
      <c r="D262" s="380" t="str">
        <f t="shared" si="4"/>
        <v/>
      </c>
    </row>
    <row r="263" spans="1:4">
      <c r="A263" s="377" t="s">
        <v>313</v>
      </c>
      <c r="B263" s="378">
        <v>0</v>
      </c>
      <c r="C263" s="145">
        <v>0</v>
      </c>
      <c r="D263" s="380" t="str">
        <f t="shared" si="4"/>
        <v/>
      </c>
    </row>
    <row r="264" spans="1:4">
      <c r="A264" s="377" t="s">
        <v>314</v>
      </c>
      <c r="B264" s="378">
        <v>0</v>
      </c>
      <c r="C264" s="145">
        <v>0</v>
      </c>
      <c r="D264" s="380" t="str">
        <f t="shared" si="4"/>
        <v/>
      </c>
    </row>
    <row r="265" spans="1:4">
      <c r="A265" s="377" t="s">
        <v>315</v>
      </c>
      <c r="B265" s="378">
        <v>0</v>
      </c>
      <c r="C265" s="145">
        <v>0</v>
      </c>
      <c r="D265" s="380" t="str">
        <f t="shared" si="4"/>
        <v/>
      </c>
    </row>
    <row r="266" spans="1:4">
      <c r="A266" s="230" t="s">
        <v>316</v>
      </c>
      <c r="B266" s="378">
        <v>0</v>
      </c>
      <c r="C266" s="145">
        <v>0</v>
      </c>
      <c r="D266" s="380" t="str">
        <f t="shared" si="4"/>
        <v/>
      </c>
    </row>
    <row r="267" spans="1:4">
      <c r="A267" s="230" t="s">
        <v>317</v>
      </c>
      <c r="B267" s="378">
        <v>0</v>
      </c>
      <c r="C267" s="145">
        <v>0</v>
      </c>
      <c r="D267" s="380" t="str">
        <f t="shared" si="4"/>
        <v/>
      </c>
    </row>
    <row r="268" spans="1:4">
      <c r="A268" s="230" t="s">
        <v>318</v>
      </c>
      <c r="B268" s="378">
        <v>0</v>
      </c>
      <c r="C268" s="145">
        <v>0</v>
      </c>
      <c r="D268" s="380" t="str">
        <f t="shared" si="4"/>
        <v/>
      </c>
    </row>
    <row r="269" spans="1:4">
      <c r="A269" s="230" t="s">
        <v>319</v>
      </c>
      <c r="B269" s="378">
        <v>0</v>
      </c>
      <c r="C269" s="145">
        <v>0</v>
      </c>
      <c r="D269" s="380" t="str">
        <f t="shared" si="4"/>
        <v/>
      </c>
    </row>
    <row r="270" spans="1:4">
      <c r="A270" s="230" t="s">
        <v>320</v>
      </c>
      <c r="B270" s="378">
        <v>0</v>
      </c>
      <c r="C270" s="145">
        <v>0</v>
      </c>
      <c r="D270" s="380" t="str">
        <f t="shared" si="4"/>
        <v/>
      </c>
    </row>
    <row r="271" spans="1:4">
      <c r="A271" s="230" t="s">
        <v>321</v>
      </c>
      <c r="B271" s="378">
        <v>0</v>
      </c>
      <c r="C271" s="145">
        <v>0</v>
      </c>
      <c r="D271" s="380" t="str">
        <f t="shared" si="4"/>
        <v/>
      </c>
    </row>
    <row r="272" spans="1:4">
      <c r="A272" s="230" t="s">
        <v>322</v>
      </c>
      <c r="B272" s="378">
        <v>0</v>
      </c>
      <c r="C272" s="145">
        <v>0</v>
      </c>
      <c r="D272" s="380" t="str">
        <f t="shared" si="4"/>
        <v/>
      </c>
    </row>
    <row r="273" spans="1:4">
      <c r="A273" s="230" t="s">
        <v>323</v>
      </c>
      <c r="B273" s="378">
        <v>0</v>
      </c>
      <c r="C273" s="145">
        <v>0</v>
      </c>
      <c r="D273" s="380" t="str">
        <f t="shared" si="4"/>
        <v/>
      </c>
    </row>
    <row r="274" spans="1:4">
      <c r="A274" s="230" t="s">
        <v>324</v>
      </c>
      <c r="B274" s="378">
        <v>0</v>
      </c>
      <c r="C274" s="145">
        <v>0</v>
      </c>
      <c r="D274" s="380" t="str">
        <f t="shared" si="4"/>
        <v/>
      </c>
    </row>
    <row r="275" spans="1:4">
      <c r="A275" s="230" t="s">
        <v>325</v>
      </c>
      <c r="B275" s="378">
        <v>0</v>
      </c>
      <c r="C275" s="145">
        <v>0</v>
      </c>
      <c r="D275" s="380" t="str">
        <f t="shared" si="4"/>
        <v/>
      </c>
    </row>
    <row r="276" spans="1:4">
      <c r="A276" s="230" t="s">
        <v>326</v>
      </c>
      <c r="B276" s="378">
        <v>0</v>
      </c>
      <c r="C276" s="145">
        <v>0</v>
      </c>
      <c r="D276" s="380" t="str">
        <f t="shared" si="4"/>
        <v/>
      </c>
    </row>
    <row r="277" spans="1:4">
      <c r="A277" s="230" t="s">
        <v>327</v>
      </c>
      <c r="B277" s="378">
        <v>0</v>
      </c>
      <c r="C277" s="145">
        <v>0</v>
      </c>
      <c r="D277" s="380" t="str">
        <f t="shared" si="4"/>
        <v/>
      </c>
    </row>
    <row r="278" spans="1:4">
      <c r="A278" s="230" t="s">
        <v>328</v>
      </c>
      <c r="B278" s="378">
        <v>0</v>
      </c>
      <c r="C278" s="145">
        <v>0</v>
      </c>
      <c r="D278" s="380" t="str">
        <f t="shared" si="4"/>
        <v/>
      </c>
    </row>
    <row r="279" spans="1:4">
      <c r="A279" s="230" t="s">
        <v>169</v>
      </c>
      <c r="B279" s="378">
        <v>0</v>
      </c>
      <c r="C279" s="145">
        <v>0</v>
      </c>
      <c r="D279" s="380" t="str">
        <f t="shared" si="4"/>
        <v/>
      </c>
    </row>
    <row r="280" spans="1:4">
      <c r="A280" s="230" t="s">
        <v>170</v>
      </c>
      <c r="B280" s="378">
        <v>0</v>
      </c>
      <c r="C280" s="145">
        <v>0</v>
      </c>
      <c r="D280" s="380" t="str">
        <f t="shared" si="4"/>
        <v/>
      </c>
    </row>
    <row r="281" spans="1:4">
      <c r="A281" s="230" t="s">
        <v>171</v>
      </c>
      <c r="B281" s="378">
        <v>0</v>
      </c>
      <c r="C281" s="145">
        <v>0</v>
      </c>
      <c r="D281" s="380" t="str">
        <f t="shared" si="4"/>
        <v/>
      </c>
    </row>
    <row r="282" spans="1:4">
      <c r="A282" s="230" t="s">
        <v>178</v>
      </c>
      <c r="B282" s="378">
        <v>0</v>
      </c>
      <c r="C282" s="145">
        <v>0</v>
      </c>
      <c r="D282" s="380" t="str">
        <f t="shared" si="4"/>
        <v/>
      </c>
    </row>
    <row r="283" spans="1:4">
      <c r="A283" s="230" t="s">
        <v>329</v>
      </c>
      <c r="B283" s="378">
        <v>0</v>
      </c>
      <c r="C283" s="145">
        <v>0</v>
      </c>
      <c r="D283" s="380" t="str">
        <f t="shared" si="4"/>
        <v/>
      </c>
    </row>
    <row r="284" spans="1:4">
      <c r="A284" s="230" t="s">
        <v>330</v>
      </c>
      <c r="B284" s="378">
        <v>0</v>
      </c>
      <c r="C284" s="145">
        <v>0</v>
      </c>
      <c r="D284" s="380" t="str">
        <f t="shared" si="4"/>
        <v/>
      </c>
    </row>
    <row r="285" spans="1:4">
      <c r="A285" s="230" t="s">
        <v>331</v>
      </c>
      <c r="B285" s="378">
        <v>0</v>
      </c>
      <c r="C285" s="145">
        <v>0</v>
      </c>
      <c r="D285" s="380" t="str">
        <f t="shared" si="4"/>
        <v/>
      </c>
    </row>
    <row r="286" spans="1:4">
      <c r="A286" s="377" t="s">
        <v>332</v>
      </c>
      <c r="B286" s="378">
        <v>846</v>
      </c>
      <c r="C286" s="145">
        <v>725</v>
      </c>
      <c r="D286" s="380">
        <f t="shared" si="4"/>
        <v>-14.3026004728132</v>
      </c>
    </row>
    <row r="287" spans="1:4">
      <c r="A287" s="377" t="s">
        <v>333</v>
      </c>
      <c r="B287" s="378">
        <v>0</v>
      </c>
      <c r="C287" s="145">
        <v>0</v>
      </c>
      <c r="D287" s="380" t="str">
        <f t="shared" si="4"/>
        <v/>
      </c>
    </row>
    <row r="288" spans="1:4">
      <c r="A288" s="377" t="s">
        <v>334</v>
      </c>
      <c r="B288" s="378">
        <v>0</v>
      </c>
      <c r="C288" s="145">
        <v>0</v>
      </c>
      <c r="D288" s="380" t="str">
        <f t="shared" si="4"/>
        <v/>
      </c>
    </row>
    <row r="289" spans="1:4">
      <c r="A289" s="377" t="s">
        <v>335</v>
      </c>
      <c r="B289" s="378">
        <v>0</v>
      </c>
      <c r="C289" s="145">
        <v>0</v>
      </c>
      <c r="D289" s="380" t="str">
        <f t="shared" si="4"/>
        <v/>
      </c>
    </row>
    <row r="290" spans="1:4">
      <c r="A290" s="377" t="s">
        <v>336</v>
      </c>
      <c r="B290" s="378">
        <v>0</v>
      </c>
      <c r="C290" s="145">
        <v>0</v>
      </c>
      <c r="D290" s="380" t="str">
        <f t="shared" si="4"/>
        <v/>
      </c>
    </row>
    <row r="291" spans="1:4">
      <c r="A291" s="377" t="s">
        <v>337</v>
      </c>
      <c r="B291" s="378">
        <v>0</v>
      </c>
      <c r="C291" s="145">
        <v>0</v>
      </c>
      <c r="D291" s="380" t="str">
        <f t="shared" si="4"/>
        <v/>
      </c>
    </row>
    <row r="292" spans="1:4">
      <c r="A292" s="377" t="s">
        <v>338</v>
      </c>
      <c r="B292" s="378">
        <v>0</v>
      </c>
      <c r="C292" s="145">
        <v>0</v>
      </c>
      <c r="D292" s="380" t="str">
        <f t="shared" si="4"/>
        <v/>
      </c>
    </row>
    <row r="293" spans="1:4">
      <c r="A293" s="377" t="s">
        <v>339</v>
      </c>
      <c r="B293" s="378">
        <v>0</v>
      </c>
      <c r="C293" s="145">
        <v>0</v>
      </c>
      <c r="D293" s="380" t="str">
        <f t="shared" si="4"/>
        <v/>
      </c>
    </row>
    <row r="294" spans="1:4">
      <c r="A294" s="377" t="s">
        <v>340</v>
      </c>
      <c r="B294" s="378">
        <v>0</v>
      </c>
      <c r="C294" s="145">
        <v>0</v>
      </c>
      <c r="D294" s="380" t="str">
        <f t="shared" si="4"/>
        <v/>
      </c>
    </row>
    <row r="295" spans="1:4">
      <c r="A295" s="230" t="s">
        <v>341</v>
      </c>
      <c r="B295" s="378">
        <v>846</v>
      </c>
      <c r="C295" s="145">
        <v>725</v>
      </c>
      <c r="D295" s="380">
        <f t="shared" si="4"/>
        <v>-14.3026004728132</v>
      </c>
    </row>
    <row r="296" spans="1:4">
      <c r="A296" s="230" t="s">
        <v>342</v>
      </c>
      <c r="B296" s="378">
        <v>459</v>
      </c>
      <c r="C296" s="145">
        <v>447</v>
      </c>
      <c r="D296" s="380">
        <f t="shared" si="4"/>
        <v>-2.61437908496732</v>
      </c>
    </row>
    <row r="297" spans="1:4">
      <c r="A297" s="230" t="s">
        <v>343</v>
      </c>
      <c r="B297" s="378">
        <v>0</v>
      </c>
      <c r="C297" s="145">
        <v>0</v>
      </c>
      <c r="D297" s="380" t="str">
        <f t="shared" si="4"/>
        <v/>
      </c>
    </row>
    <row r="298" spans="1:4">
      <c r="A298" s="230" t="s">
        <v>344</v>
      </c>
      <c r="B298" s="378">
        <v>0</v>
      </c>
      <c r="C298" s="145">
        <v>0</v>
      </c>
      <c r="D298" s="380" t="str">
        <f t="shared" si="4"/>
        <v/>
      </c>
    </row>
    <row r="299" spans="1:4">
      <c r="A299" s="230" t="s">
        <v>345</v>
      </c>
      <c r="B299" s="378">
        <v>0</v>
      </c>
      <c r="C299" s="145">
        <v>0</v>
      </c>
      <c r="D299" s="380" t="str">
        <f t="shared" si="4"/>
        <v/>
      </c>
    </row>
    <row r="300" spans="1:4">
      <c r="A300" s="230" t="s">
        <v>346</v>
      </c>
      <c r="B300" s="378">
        <v>357</v>
      </c>
      <c r="C300" s="145">
        <v>140</v>
      </c>
      <c r="D300" s="380">
        <f t="shared" si="4"/>
        <v>-60.7843137254902</v>
      </c>
    </row>
    <row r="301" spans="1:4">
      <c r="A301" s="230" t="s">
        <v>347</v>
      </c>
      <c r="B301" s="378">
        <v>0</v>
      </c>
      <c r="C301" s="145">
        <v>0</v>
      </c>
      <c r="D301" s="380" t="str">
        <f t="shared" si="4"/>
        <v/>
      </c>
    </row>
    <row r="302" spans="1:4">
      <c r="A302" s="230" t="s">
        <v>348</v>
      </c>
      <c r="B302" s="378">
        <v>30</v>
      </c>
      <c r="C302" s="145">
        <v>138</v>
      </c>
      <c r="D302" s="380">
        <f t="shared" si="4"/>
        <v>360</v>
      </c>
    </row>
    <row r="303" spans="1:4">
      <c r="A303" s="230" t="s">
        <v>349</v>
      </c>
      <c r="B303" s="378">
        <v>0</v>
      </c>
      <c r="C303" s="379">
        <v>0</v>
      </c>
      <c r="D303" s="380" t="str">
        <f t="shared" si="4"/>
        <v/>
      </c>
    </row>
    <row r="304" spans="1:4">
      <c r="A304" s="230" t="s">
        <v>350</v>
      </c>
      <c r="B304" s="378">
        <v>0</v>
      </c>
      <c r="C304" s="379">
        <v>0</v>
      </c>
      <c r="D304" s="380" t="str">
        <f t="shared" si="4"/>
        <v/>
      </c>
    </row>
    <row r="305" spans="1:4">
      <c r="A305" s="377" t="s">
        <v>351</v>
      </c>
      <c r="B305" s="378">
        <v>27903</v>
      </c>
      <c r="C305" s="381">
        <v>28518</v>
      </c>
      <c r="D305" s="380">
        <f t="shared" si="4"/>
        <v>2.20406407913127</v>
      </c>
    </row>
    <row r="306" spans="1:4">
      <c r="A306" s="230" t="s">
        <v>352</v>
      </c>
      <c r="B306" s="378">
        <v>0</v>
      </c>
      <c r="C306" s="381">
        <v>0</v>
      </c>
      <c r="D306" s="380" t="str">
        <f t="shared" si="4"/>
        <v/>
      </c>
    </row>
    <row r="307" spans="1:4">
      <c r="A307" s="230" t="s">
        <v>353</v>
      </c>
      <c r="B307" s="378">
        <v>0</v>
      </c>
      <c r="C307" s="381">
        <v>0</v>
      </c>
      <c r="D307" s="380" t="str">
        <f t="shared" si="4"/>
        <v/>
      </c>
    </row>
    <row r="308" spans="1:4">
      <c r="A308" s="230" t="s">
        <v>354</v>
      </c>
      <c r="B308" s="378">
        <v>0</v>
      </c>
      <c r="C308" s="379">
        <v>0</v>
      </c>
      <c r="D308" s="380" t="str">
        <f t="shared" si="4"/>
        <v/>
      </c>
    </row>
    <row r="309" spans="1:4">
      <c r="A309" s="230" t="s">
        <v>355</v>
      </c>
      <c r="B309" s="378">
        <v>25239</v>
      </c>
      <c r="C309" s="381">
        <v>26259</v>
      </c>
      <c r="D309" s="380">
        <f t="shared" si="4"/>
        <v>4.04136455485558</v>
      </c>
    </row>
    <row r="310" spans="1:4">
      <c r="A310" s="230" t="s">
        <v>169</v>
      </c>
      <c r="B310" s="378">
        <v>21375</v>
      </c>
      <c r="C310" s="379">
        <v>21957</v>
      </c>
      <c r="D310" s="380">
        <f t="shared" si="4"/>
        <v>2.72280701754386</v>
      </c>
    </row>
    <row r="311" spans="1:4">
      <c r="A311" s="230" t="s">
        <v>170</v>
      </c>
      <c r="B311" s="378">
        <v>35</v>
      </c>
      <c r="C311" s="381">
        <v>7</v>
      </c>
      <c r="D311" s="380">
        <f t="shared" si="4"/>
        <v>-80</v>
      </c>
    </row>
    <row r="312" spans="1:4">
      <c r="A312" s="230" t="s">
        <v>171</v>
      </c>
      <c r="B312" s="378">
        <v>0</v>
      </c>
      <c r="C312" s="379">
        <v>0</v>
      </c>
      <c r="D312" s="380" t="str">
        <f t="shared" si="4"/>
        <v/>
      </c>
    </row>
    <row r="313" spans="1:4">
      <c r="A313" s="230" t="s">
        <v>210</v>
      </c>
      <c r="B313" s="378">
        <v>0</v>
      </c>
      <c r="C313" s="381">
        <v>0</v>
      </c>
      <c r="D313" s="380" t="str">
        <f t="shared" si="4"/>
        <v/>
      </c>
    </row>
    <row r="314" spans="1:4">
      <c r="A314" s="230" t="s">
        <v>356</v>
      </c>
      <c r="B314" s="378">
        <v>3238</v>
      </c>
      <c r="C314" s="381">
        <v>3851</v>
      </c>
      <c r="D314" s="380">
        <f t="shared" si="4"/>
        <v>18.9314391599753</v>
      </c>
    </row>
    <row r="315" spans="1:4">
      <c r="A315" s="230" t="s">
        <v>357</v>
      </c>
      <c r="B315" s="378">
        <v>19</v>
      </c>
      <c r="C315" s="381">
        <v>0</v>
      </c>
      <c r="D315" s="380">
        <f t="shared" si="4"/>
        <v>-100</v>
      </c>
    </row>
    <row r="316" spans="1:4">
      <c r="A316" s="230" t="s">
        <v>358</v>
      </c>
      <c r="B316" s="378">
        <v>0</v>
      </c>
      <c r="C316" s="381">
        <v>0</v>
      </c>
      <c r="D316" s="380" t="str">
        <f t="shared" si="4"/>
        <v/>
      </c>
    </row>
    <row r="317" spans="1:4">
      <c r="A317" s="230" t="s">
        <v>359</v>
      </c>
      <c r="B317" s="378">
        <v>0</v>
      </c>
      <c r="C317" s="381">
        <v>0</v>
      </c>
      <c r="D317" s="380" t="str">
        <f t="shared" si="4"/>
        <v/>
      </c>
    </row>
    <row r="318" spans="1:4">
      <c r="A318" s="230" t="s">
        <v>178</v>
      </c>
      <c r="B318" s="378">
        <v>235</v>
      </c>
      <c r="C318" s="381">
        <v>250</v>
      </c>
      <c r="D318" s="380">
        <f t="shared" si="4"/>
        <v>6.38297872340425</v>
      </c>
    </row>
    <row r="319" spans="1:4">
      <c r="A319" s="230" t="s">
        <v>360</v>
      </c>
      <c r="B319" s="378">
        <v>337</v>
      </c>
      <c r="C319" s="381">
        <v>194</v>
      </c>
      <c r="D319" s="380">
        <f t="shared" si="4"/>
        <v>-42.433234421365</v>
      </c>
    </row>
    <row r="320" spans="1:4">
      <c r="A320" s="230" t="s">
        <v>361</v>
      </c>
      <c r="B320" s="378">
        <v>0</v>
      </c>
      <c r="C320" s="379">
        <v>0</v>
      </c>
      <c r="D320" s="380" t="str">
        <f t="shared" si="4"/>
        <v/>
      </c>
    </row>
    <row r="321" spans="1:4">
      <c r="A321" s="230" t="s">
        <v>169</v>
      </c>
      <c r="B321" s="378">
        <v>0</v>
      </c>
      <c r="C321" s="381">
        <v>0</v>
      </c>
      <c r="D321" s="380" t="str">
        <f t="shared" si="4"/>
        <v/>
      </c>
    </row>
    <row r="322" spans="1:4">
      <c r="A322" s="230" t="s">
        <v>170</v>
      </c>
      <c r="B322" s="378">
        <v>0</v>
      </c>
      <c r="C322" s="379">
        <v>0</v>
      </c>
      <c r="D322" s="380" t="str">
        <f t="shared" si="4"/>
        <v/>
      </c>
    </row>
    <row r="323" spans="1:4">
      <c r="A323" s="230" t="s">
        <v>171</v>
      </c>
      <c r="B323" s="378">
        <v>0</v>
      </c>
      <c r="C323" s="379">
        <v>0</v>
      </c>
      <c r="D323" s="380" t="str">
        <f t="shared" si="4"/>
        <v/>
      </c>
    </row>
    <row r="324" spans="1:4">
      <c r="A324" s="230" t="s">
        <v>362</v>
      </c>
      <c r="B324" s="378">
        <v>0</v>
      </c>
      <c r="C324" s="381">
        <v>0</v>
      </c>
      <c r="D324" s="380" t="str">
        <f t="shared" ref="D324:D387" si="5">IFERROR((C324/B324-1)*100,"")</f>
        <v/>
      </c>
    </row>
    <row r="325" spans="1:4">
      <c r="A325" s="230" t="s">
        <v>178</v>
      </c>
      <c r="B325" s="378">
        <v>0</v>
      </c>
      <c r="C325" s="381">
        <v>0</v>
      </c>
      <c r="D325" s="380" t="str">
        <f t="shared" si="5"/>
        <v/>
      </c>
    </row>
    <row r="326" spans="1:4">
      <c r="A326" s="377" t="s">
        <v>363</v>
      </c>
      <c r="B326" s="378">
        <v>0</v>
      </c>
      <c r="C326" s="379">
        <v>0</v>
      </c>
      <c r="D326" s="380" t="str">
        <f t="shared" si="5"/>
        <v/>
      </c>
    </row>
    <row r="327" spans="1:4">
      <c r="A327" s="230" t="s">
        <v>364</v>
      </c>
      <c r="B327" s="378">
        <v>533</v>
      </c>
      <c r="C327" s="381">
        <v>447</v>
      </c>
      <c r="D327" s="380">
        <f t="shared" si="5"/>
        <v>-16.1350844277674</v>
      </c>
    </row>
    <row r="328" spans="1:4">
      <c r="A328" s="230" t="s">
        <v>169</v>
      </c>
      <c r="B328" s="378">
        <v>20</v>
      </c>
      <c r="C328" s="381">
        <v>0</v>
      </c>
      <c r="D328" s="380">
        <f t="shared" si="5"/>
        <v>-100</v>
      </c>
    </row>
    <row r="329" spans="1:4">
      <c r="A329" s="230" t="s">
        <v>170</v>
      </c>
      <c r="B329" s="378">
        <v>0</v>
      </c>
      <c r="C329" s="381">
        <v>0</v>
      </c>
      <c r="D329" s="380" t="str">
        <f t="shared" si="5"/>
        <v/>
      </c>
    </row>
    <row r="330" spans="1:4">
      <c r="A330" s="230" t="s">
        <v>171</v>
      </c>
      <c r="B330" s="378">
        <v>0</v>
      </c>
      <c r="C330" s="381">
        <v>0</v>
      </c>
      <c r="D330" s="380" t="str">
        <f t="shared" si="5"/>
        <v/>
      </c>
    </row>
    <row r="331" spans="1:4">
      <c r="A331" s="230" t="s">
        <v>365</v>
      </c>
      <c r="B331" s="378">
        <v>0</v>
      </c>
      <c r="C331" s="381">
        <v>0</v>
      </c>
      <c r="D331" s="380" t="str">
        <f t="shared" si="5"/>
        <v/>
      </c>
    </row>
    <row r="332" spans="1:4">
      <c r="A332" s="230" t="s">
        <v>366</v>
      </c>
      <c r="B332" s="378">
        <v>0</v>
      </c>
      <c r="C332" s="381">
        <v>0</v>
      </c>
      <c r="D332" s="380" t="str">
        <f t="shared" si="5"/>
        <v/>
      </c>
    </row>
    <row r="333" spans="1:4">
      <c r="A333" s="230" t="s">
        <v>178</v>
      </c>
      <c r="B333" s="378">
        <v>0</v>
      </c>
      <c r="C333" s="381">
        <v>0</v>
      </c>
      <c r="D333" s="380" t="str">
        <f t="shared" si="5"/>
        <v/>
      </c>
    </row>
    <row r="334" spans="1:4">
      <c r="A334" s="230" t="s">
        <v>367</v>
      </c>
      <c r="B334" s="378">
        <v>513</v>
      </c>
      <c r="C334" s="381">
        <v>447</v>
      </c>
      <c r="D334" s="380">
        <f t="shared" si="5"/>
        <v>-12.8654970760234</v>
      </c>
    </row>
    <row r="335" spans="1:4">
      <c r="A335" s="377" t="s">
        <v>368</v>
      </c>
      <c r="B335" s="378">
        <v>572</v>
      </c>
      <c r="C335" s="381">
        <v>510</v>
      </c>
      <c r="D335" s="380">
        <f t="shared" si="5"/>
        <v>-10.8391608391608</v>
      </c>
    </row>
    <row r="336" spans="1:4">
      <c r="A336" s="230" t="s">
        <v>169</v>
      </c>
      <c r="B336" s="378">
        <v>33</v>
      </c>
      <c r="C336" s="381">
        <v>0</v>
      </c>
      <c r="D336" s="380">
        <f t="shared" si="5"/>
        <v>-100</v>
      </c>
    </row>
    <row r="337" spans="1:4">
      <c r="A337" s="230" t="s">
        <v>170</v>
      </c>
      <c r="B337" s="378">
        <v>0</v>
      </c>
      <c r="C337" s="379">
        <v>0</v>
      </c>
      <c r="D337" s="380" t="str">
        <f t="shared" si="5"/>
        <v/>
      </c>
    </row>
    <row r="338" spans="1:4">
      <c r="A338" s="230" t="s">
        <v>171</v>
      </c>
      <c r="B338" s="378">
        <v>0</v>
      </c>
      <c r="C338" s="381">
        <v>0</v>
      </c>
      <c r="D338" s="380" t="str">
        <f t="shared" si="5"/>
        <v/>
      </c>
    </row>
    <row r="339" spans="1:4">
      <c r="A339" s="230" t="s">
        <v>369</v>
      </c>
      <c r="B339" s="378">
        <v>0</v>
      </c>
      <c r="C339" s="381">
        <v>0</v>
      </c>
      <c r="D339" s="380" t="str">
        <f t="shared" si="5"/>
        <v/>
      </c>
    </row>
    <row r="340" spans="1:4">
      <c r="A340" s="230" t="s">
        <v>370</v>
      </c>
      <c r="B340" s="378">
        <v>0</v>
      </c>
      <c r="C340" s="381">
        <v>0</v>
      </c>
      <c r="D340" s="380" t="str">
        <f t="shared" si="5"/>
        <v/>
      </c>
    </row>
    <row r="341" spans="1:4">
      <c r="A341" s="230" t="s">
        <v>371</v>
      </c>
      <c r="B341" s="378">
        <v>0</v>
      </c>
      <c r="C341" s="381">
        <v>0</v>
      </c>
      <c r="D341" s="380" t="str">
        <f t="shared" si="5"/>
        <v/>
      </c>
    </row>
    <row r="342" spans="1:4">
      <c r="A342" s="230" t="s">
        <v>178</v>
      </c>
      <c r="B342" s="378">
        <v>0</v>
      </c>
      <c r="C342" s="381">
        <v>0</v>
      </c>
      <c r="D342" s="380" t="str">
        <f t="shared" si="5"/>
        <v/>
      </c>
    </row>
    <row r="343" spans="1:4">
      <c r="A343" s="230" t="s">
        <v>372</v>
      </c>
      <c r="B343" s="378">
        <v>539</v>
      </c>
      <c r="C343" s="381">
        <v>510</v>
      </c>
      <c r="D343" s="380">
        <f t="shared" si="5"/>
        <v>-5.38033395176253</v>
      </c>
    </row>
    <row r="344" spans="1:4">
      <c r="A344" s="230" t="s">
        <v>373</v>
      </c>
      <c r="B344" s="378">
        <v>1492</v>
      </c>
      <c r="C344" s="379">
        <v>1302</v>
      </c>
      <c r="D344" s="380">
        <f t="shared" si="5"/>
        <v>-12.7345844504021</v>
      </c>
    </row>
    <row r="345" spans="1:4">
      <c r="A345" s="230" t="s">
        <v>169</v>
      </c>
      <c r="B345" s="378">
        <v>1061</v>
      </c>
      <c r="C345" s="381">
        <v>1085</v>
      </c>
      <c r="D345" s="380">
        <f t="shared" si="5"/>
        <v>2.26201696512724</v>
      </c>
    </row>
    <row r="346" spans="1:4">
      <c r="A346" s="230" t="s">
        <v>170</v>
      </c>
      <c r="B346" s="378">
        <v>25</v>
      </c>
      <c r="C346" s="381">
        <v>1</v>
      </c>
      <c r="D346" s="380">
        <f t="shared" si="5"/>
        <v>-96</v>
      </c>
    </row>
    <row r="347" spans="1:4">
      <c r="A347" s="230" t="s">
        <v>171</v>
      </c>
      <c r="B347" s="378">
        <v>0</v>
      </c>
      <c r="C347" s="381">
        <v>0</v>
      </c>
      <c r="D347" s="380" t="str">
        <f t="shared" si="5"/>
        <v/>
      </c>
    </row>
    <row r="348" spans="1:4">
      <c r="A348" s="377" t="s">
        <v>374</v>
      </c>
      <c r="B348" s="378">
        <v>235</v>
      </c>
      <c r="C348" s="381">
        <v>127</v>
      </c>
      <c r="D348" s="380">
        <f t="shared" si="5"/>
        <v>-45.9574468085106</v>
      </c>
    </row>
    <row r="349" spans="1:4">
      <c r="A349" s="230" t="s">
        <v>375</v>
      </c>
      <c r="B349" s="378">
        <v>54</v>
      </c>
      <c r="C349" s="381">
        <v>13</v>
      </c>
      <c r="D349" s="380">
        <f t="shared" si="5"/>
        <v>-75.9259259259259</v>
      </c>
    </row>
    <row r="350" spans="1:4">
      <c r="A350" s="230" t="s">
        <v>376</v>
      </c>
      <c r="B350" s="378">
        <v>0</v>
      </c>
      <c r="C350" s="381">
        <v>0</v>
      </c>
      <c r="D350" s="380" t="str">
        <f t="shared" si="5"/>
        <v/>
      </c>
    </row>
    <row r="351" spans="1:4">
      <c r="A351" s="230" t="s">
        <v>377</v>
      </c>
      <c r="B351" s="378">
        <v>13</v>
      </c>
      <c r="C351" s="381">
        <v>12</v>
      </c>
      <c r="D351" s="380">
        <f t="shared" si="5"/>
        <v>-7.69230769230769</v>
      </c>
    </row>
    <row r="352" spans="1:4">
      <c r="A352" s="230" t="s">
        <v>378</v>
      </c>
      <c r="B352" s="378">
        <v>0</v>
      </c>
      <c r="C352" s="379">
        <v>0</v>
      </c>
      <c r="D352" s="380" t="str">
        <f t="shared" si="5"/>
        <v/>
      </c>
    </row>
    <row r="353" spans="1:4">
      <c r="A353" s="230" t="s">
        <v>379</v>
      </c>
      <c r="B353" s="378">
        <v>14</v>
      </c>
      <c r="C353" s="381">
        <v>34</v>
      </c>
      <c r="D353" s="380">
        <f t="shared" si="5"/>
        <v>142.857142857143</v>
      </c>
    </row>
    <row r="354" spans="1:4">
      <c r="A354" s="230" t="s">
        <v>380</v>
      </c>
      <c r="B354" s="378">
        <v>90</v>
      </c>
      <c r="C354" s="381">
        <v>26</v>
      </c>
      <c r="D354" s="380">
        <f t="shared" si="5"/>
        <v>-71.1111111111111</v>
      </c>
    </row>
    <row r="355" spans="1:4">
      <c r="A355" s="230" t="s">
        <v>210</v>
      </c>
      <c r="B355" s="378">
        <v>0</v>
      </c>
      <c r="C355" s="381">
        <v>4</v>
      </c>
      <c r="D355" s="380" t="str">
        <f t="shared" si="5"/>
        <v/>
      </c>
    </row>
    <row r="356" spans="1:4">
      <c r="A356" s="230" t="s">
        <v>178</v>
      </c>
      <c r="B356" s="378">
        <v>0</v>
      </c>
      <c r="C356" s="381">
        <v>0</v>
      </c>
      <c r="D356" s="380" t="str">
        <f t="shared" si="5"/>
        <v/>
      </c>
    </row>
    <row r="357" spans="1:4">
      <c r="A357" s="230" t="s">
        <v>381</v>
      </c>
      <c r="B357" s="378">
        <v>0</v>
      </c>
      <c r="C357" s="381">
        <v>0</v>
      </c>
      <c r="D357" s="380" t="str">
        <f t="shared" si="5"/>
        <v/>
      </c>
    </row>
    <row r="358" spans="1:4">
      <c r="A358" s="230" t="s">
        <v>382</v>
      </c>
      <c r="B358" s="378">
        <v>0</v>
      </c>
      <c r="C358" s="381">
        <v>0</v>
      </c>
      <c r="D358" s="380" t="str">
        <f t="shared" si="5"/>
        <v/>
      </c>
    </row>
    <row r="359" spans="1:4">
      <c r="A359" s="230" t="s">
        <v>169</v>
      </c>
      <c r="B359" s="378">
        <v>0</v>
      </c>
      <c r="C359" s="381">
        <v>0</v>
      </c>
      <c r="D359" s="380" t="str">
        <f t="shared" si="5"/>
        <v/>
      </c>
    </row>
    <row r="360" spans="1:4">
      <c r="A360" s="230" t="s">
        <v>170</v>
      </c>
      <c r="B360" s="378">
        <v>0</v>
      </c>
      <c r="C360" s="381">
        <v>0</v>
      </c>
      <c r="D360" s="380" t="str">
        <f t="shared" si="5"/>
        <v/>
      </c>
    </row>
    <row r="361" spans="1:4">
      <c r="A361" s="230" t="s">
        <v>171</v>
      </c>
      <c r="B361" s="378">
        <v>0</v>
      </c>
      <c r="C361" s="379">
        <v>0</v>
      </c>
      <c r="D361" s="380" t="str">
        <f t="shared" si="5"/>
        <v/>
      </c>
    </row>
    <row r="362" spans="1:4">
      <c r="A362" s="230" t="s">
        <v>383</v>
      </c>
      <c r="B362" s="378">
        <v>0</v>
      </c>
      <c r="C362" s="381">
        <v>0</v>
      </c>
      <c r="D362" s="380" t="str">
        <f t="shared" si="5"/>
        <v/>
      </c>
    </row>
    <row r="363" spans="1:4">
      <c r="A363" s="377" t="s">
        <v>384</v>
      </c>
      <c r="B363" s="378">
        <v>0</v>
      </c>
      <c r="C363" s="381">
        <v>0</v>
      </c>
      <c r="D363" s="380" t="str">
        <f t="shared" si="5"/>
        <v/>
      </c>
    </row>
    <row r="364" spans="1:4">
      <c r="A364" s="230" t="s">
        <v>385</v>
      </c>
      <c r="B364" s="378">
        <v>0</v>
      </c>
      <c r="C364" s="381">
        <v>0</v>
      </c>
      <c r="D364" s="380" t="str">
        <f t="shared" si="5"/>
        <v/>
      </c>
    </row>
    <row r="365" spans="1:4">
      <c r="A365" s="230" t="s">
        <v>210</v>
      </c>
      <c r="B365" s="378">
        <v>0</v>
      </c>
      <c r="C365" s="381">
        <v>0</v>
      </c>
      <c r="D365" s="380" t="str">
        <f t="shared" si="5"/>
        <v/>
      </c>
    </row>
    <row r="366" spans="1:4">
      <c r="A366" s="230" t="s">
        <v>178</v>
      </c>
      <c r="B366" s="378">
        <v>0</v>
      </c>
      <c r="C366" s="381">
        <v>0</v>
      </c>
      <c r="D366" s="380" t="str">
        <f t="shared" si="5"/>
        <v/>
      </c>
    </row>
    <row r="367" spans="1:4">
      <c r="A367" s="230" t="s">
        <v>386</v>
      </c>
      <c r="B367" s="378">
        <v>0</v>
      </c>
      <c r="C367" s="381">
        <v>0</v>
      </c>
      <c r="D367" s="380" t="str">
        <f t="shared" si="5"/>
        <v/>
      </c>
    </row>
    <row r="368" spans="1:4">
      <c r="A368" s="230" t="s">
        <v>387</v>
      </c>
      <c r="B368" s="378">
        <v>0</v>
      </c>
      <c r="C368" s="381">
        <v>0</v>
      </c>
      <c r="D368" s="380" t="str">
        <f t="shared" si="5"/>
        <v/>
      </c>
    </row>
    <row r="369" spans="1:4">
      <c r="A369" s="230" t="s">
        <v>169</v>
      </c>
      <c r="B369" s="378">
        <v>0</v>
      </c>
      <c r="C369" s="381">
        <v>0</v>
      </c>
      <c r="D369" s="380" t="str">
        <f t="shared" si="5"/>
        <v/>
      </c>
    </row>
    <row r="370" spans="1:4">
      <c r="A370" s="230" t="s">
        <v>170</v>
      </c>
      <c r="B370" s="378">
        <v>0</v>
      </c>
      <c r="C370" s="381">
        <v>0</v>
      </c>
      <c r="D370" s="380" t="str">
        <f t="shared" si="5"/>
        <v/>
      </c>
    </row>
    <row r="371" spans="1:4">
      <c r="A371" s="230" t="s">
        <v>171</v>
      </c>
      <c r="B371" s="378">
        <v>0</v>
      </c>
      <c r="C371" s="381">
        <v>0</v>
      </c>
      <c r="D371" s="380" t="str">
        <f t="shared" si="5"/>
        <v/>
      </c>
    </row>
    <row r="372" spans="1:4">
      <c r="A372" s="230" t="s">
        <v>388</v>
      </c>
      <c r="B372" s="378">
        <v>0</v>
      </c>
      <c r="C372" s="381">
        <v>0</v>
      </c>
      <c r="D372" s="380" t="str">
        <f t="shared" si="5"/>
        <v/>
      </c>
    </row>
    <row r="373" spans="1:4">
      <c r="A373" s="230" t="s">
        <v>389</v>
      </c>
      <c r="B373" s="378">
        <v>0</v>
      </c>
      <c r="C373" s="381">
        <v>0</v>
      </c>
      <c r="D373" s="380" t="str">
        <f t="shared" si="5"/>
        <v/>
      </c>
    </row>
    <row r="374" spans="1:4">
      <c r="A374" s="230" t="s">
        <v>390</v>
      </c>
      <c r="B374" s="378">
        <v>0</v>
      </c>
      <c r="C374" s="381">
        <v>0</v>
      </c>
      <c r="D374" s="380" t="str">
        <f t="shared" si="5"/>
        <v/>
      </c>
    </row>
    <row r="375" spans="1:4">
      <c r="A375" s="230" t="s">
        <v>210</v>
      </c>
      <c r="B375" s="378">
        <v>0</v>
      </c>
      <c r="C375" s="379">
        <v>0</v>
      </c>
      <c r="D375" s="380" t="str">
        <f t="shared" si="5"/>
        <v/>
      </c>
    </row>
    <row r="376" spans="1:4">
      <c r="A376" s="230" t="s">
        <v>178</v>
      </c>
      <c r="B376" s="378">
        <v>0</v>
      </c>
      <c r="C376" s="381">
        <v>0</v>
      </c>
      <c r="D376" s="380" t="str">
        <f t="shared" si="5"/>
        <v/>
      </c>
    </row>
    <row r="377" spans="1:4">
      <c r="A377" s="230" t="s">
        <v>391</v>
      </c>
      <c r="B377" s="378">
        <v>0</v>
      </c>
      <c r="C377" s="381">
        <v>0</v>
      </c>
      <c r="D377" s="380" t="str">
        <f t="shared" si="5"/>
        <v/>
      </c>
    </row>
    <row r="378" spans="1:4">
      <c r="A378" s="377" t="s">
        <v>392</v>
      </c>
      <c r="B378" s="378">
        <v>0</v>
      </c>
      <c r="C378" s="381">
        <v>0</v>
      </c>
      <c r="D378" s="380" t="str">
        <f t="shared" si="5"/>
        <v/>
      </c>
    </row>
    <row r="379" spans="1:4">
      <c r="A379" s="230" t="s">
        <v>169</v>
      </c>
      <c r="B379" s="378">
        <v>0</v>
      </c>
      <c r="C379" s="381">
        <v>0</v>
      </c>
      <c r="D379" s="380" t="str">
        <f t="shared" si="5"/>
        <v/>
      </c>
    </row>
    <row r="380" spans="1:4">
      <c r="A380" s="230" t="s">
        <v>170</v>
      </c>
      <c r="B380" s="378">
        <v>0</v>
      </c>
      <c r="C380" s="381">
        <v>0</v>
      </c>
      <c r="D380" s="380" t="str">
        <f t="shared" si="5"/>
        <v/>
      </c>
    </row>
    <row r="381" spans="1:4">
      <c r="A381" s="230" t="s">
        <v>171</v>
      </c>
      <c r="B381" s="378">
        <v>0</v>
      </c>
      <c r="C381" s="381">
        <v>0</v>
      </c>
      <c r="D381" s="380" t="str">
        <f t="shared" si="5"/>
        <v/>
      </c>
    </row>
    <row r="382" spans="1:4">
      <c r="A382" s="230" t="s">
        <v>393</v>
      </c>
      <c r="B382" s="378">
        <v>0</v>
      </c>
      <c r="C382" s="381">
        <v>0</v>
      </c>
      <c r="D382" s="380" t="str">
        <f t="shared" si="5"/>
        <v/>
      </c>
    </row>
    <row r="383" spans="1:4">
      <c r="A383" s="230" t="s">
        <v>394</v>
      </c>
      <c r="B383" s="378">
        <v>0</v>
      </c>
      <c r="C383" s="381">
        <v>0</v>
      </c>
      <c r="D383" s="380" t="str">
        <f t="shared" si="5"/>
        <v/>
      </c>
    </row>
    <row r="384" spans="1:4">
      <c r="A384" s="230" t="s">
        <v>178</v>
      </c>
      <c r="B384" s="378">
        <v>0</v>
      </c>
      <c r="C384" s="381">
        <v>0</v>
      </c>
      <c r="D384" s="380" t="str">
        <f t="shared" si="5"/>
        <v/>
      </c>
    </row>
    <row r="385" spans="1:4">
      <c r="A385" s="230" t="s">
        <v>395</v>
      </c>
      <c r="B385" s="378">
        <v>0</v>
      </c>
      <c r="C385" s="379">
        <v>0</v>
      </c>
      <c r="D385" s="380" t="str">
        <f t="shared" si="5"/>
        <v/>
      </c>
    </row>
    <row r="386" spans="1:4">
      <c r="A386" s="230" t="s">
        <v>396</v>
      </c>
      <c r="B386" s="378">
        <v>0</v>
      </c>
      <c r="C386" s="381">
        <v>0</v>
      </c>
      <c r="D386" s="380" t="str">
        <f t="shared" si="5"/>
        <v/>
      </c>
    </row>
    <row r="387" spans="1:4">
      <c r="A387" s="230" t="s">
        <v>169</v>
      </c>
      <c r="B387" s="378">
        <v>0</v>
      </c>
      <c r="C387" s="381">
        <v>0</v>
      </c>
      <c r="D387" s="380" t="str">
        <f t="shared" si="5"/>
        <v/>
      </c>
    </row>
    <row r="388" spans="1:4">
      <c r="A388" s="230" t="s">
        <v>170</v>
      </c>
      <c r="B388" s="378">
        <v>0</v>
      </c>
      <c r="C388" s="381">
        <v>0</v>
      </c>
      <c r="D388" s="380" t="str">
        <f t="shared" ref="D388:D451" si="6">IFERROR((C388/B388-1)*100,"")</f>
        <v/>
      </c>
    </row>
    <row r="389" spans="1:4">
      <c r="A389" s="230" t="s">
        <v>210</v>
      </c>
      <c r="B389" s="378">
        <v>0</v>
      </c>
      <c r="C389" s="381">
        <v>0</v>
      </c>
      <c r="D389" s="380" t="str">
        <f t="shared" si="6"/>
        <v/>
      </c>
    </row>
    <row r="390" spans="1:4">
      <c r="A390" s="230" t="s">
        <v>397</v>
      </c>
      <c r="B390" s="378">
        <v>0</v>
      </c>
      <c r="C390" s="381">
        <v>0</v>
      </c>
      <c r="D390" s="380" t="str">
        <f t="shared" si="6"/>
        <v/>
      </c>
    </row>
    <row r="391" spans="1:4">
      <c r="A391" s="230" t="s">
        <v>398</v>
      </c>
      <c r="B391" s="378">
        <v>0</v>
      </c>
      <c r="C391" s="381">
        <v>0</v>
      </c>
      <c r="D391" s="380" t="str">
        <f t="shared" si="6"/>
        <v/>
      </c>
    </row>
    <row r="392" spans="1:4">
      <c r="A392" s="230" t="s">
        <v>399</v>
      </c>
      <c r="B392" s="378">
        <v>67</v>
      </c>
      <c r="C392" s="381">
        <v>0</v>
      </c>
      <c r="D392" s="380">
        <f t="shared" si="6"/>
        <v>-100</v>
      </c>
    </row>
    <row r="393" spans="1:4">
      <c r="A393" s="230" t="s">
        <v>400</v>
      </c>
      <c r="B393" s="378">
        <v>0</v>
      </c>
      <c r="C393" s="381">
        <v>0</v>
      </c>
      <c r="D393" s="380" t="str">
        <f t="shared" si="6"/>
        <v/>
      </c>
    </row>
    <row r="394" spans="1:4">
      <c r="A394" s="230" t="s">
        <v>401</v>
      </c>
      <c r="B394" s="378">
        <v>67</v>
      </c>
      <c r="C394" s="381">
        <v>0</v>
      </c>
      <c r="D394" s="380">
        <f t="shared" si="6"/>
        <v>-100</v>
      </c>
    </row>
    <row r="395" spans="1:4">
      <c r="A395" s="377" t="s">
        <v>402</v>
      </c>
      <c r="B395" s="378">
        <v>96420</v>
      </c>
      <c r="C395" s="379">
        <v>94518</v>
      </c>
      <c r="D395" s="380">
        <f t="shared" si="6"/>
        <v>-1.97261978842563</v>
      </c>
    </row>
    <row r="396" spans="1:4">
      <c r="A396" s="230" t="s">
        <v>403</v>
      </c>
      <c r="B396" s="378">
        <v>900</v>
      </c>
      <c r="C396" s="381">
        <v>2973</v>
      </c>
      <c r="D396" s="380">
        <f t="shared" si="6"/>
        <v>230.333333333333</v>
      </c>
    </row>
    <row r="397" spans="1:4">
      <c r="A397" s="230" t="s">
        <v>169</v>
      </c>
      <c r="B397" s="378">
        <v>626</v>
      </c>
      <c r="C397" s="381">
        <v>602</v>
      </c>
      <c r="D397" s="380">
        <f t="shared" si="6"/>
        <v>-3.83386581469649</v>
      </c>
    </row>
    <row r="398" spans="1:4">
      <c r="A398" s="230" t="s">
        <v>170</v>
      </c>
      <c r="B398" s="378">
        <v>13</v>
      </c>
      <c r="C398" s="381">
        <v>2340</v>
      </c>
      <c r="D398" s="380">
        <f t="shared" si="6"/>
        <v>17900</v>
      </c>
    </row>
    <row r="399" spans="1:4">
      <c r="A399" s="230" t="s">
        <v>171</v>
      </c>
      <c r="B399" s="378">
        <v>0</v>
      </c>
      <c r="C399" s="381">
        <v>0</v>
      </c>
      <c r="D399" s="380" t="str">
        <f t="shared" si="6"/>
        <v/>
      </c>
    </row>
    <row r="400" spans="1:4">
      <c r="A400" s="230" t="s">
        <v>404</v>
      </c>
      <c r="B400" s="378">
        <v>261</v>
      </c>
      <c r="C400" s="381">
        <v>31</v>
      </c>
      <c r="D400" s="380">
        <f t="shared" si="6"/>
        <v>-88.1226053639847</v>
      </c>
    </row>
    <row r="401" spans="1:4">
      <c r="A401" s="230" t="s">
        <v>405</v>
      </c>
      <c r="B401" s="378">
        <v>85398</v>
      </c>
      <c r="C401" s="381">
        <v>86878</v>
      </c>
      <c r="D401" s="380">
        <f t="shared" si="6"/>
        <v>1.73306166420759</v>
      </c>
    </row>
    <row r="402" spans="1:4">
      <c r="A402" s="230" t="s">
        <v>406</v>
      </c>
      <c r="B402" s="378">
        <v>12423</v>
      </c>
      <c r="C402" s="381">
        <v>14887</v>
      </c>
      <c r="D402" s="380">
        <f t="shared" si="6"/>
        <v>19.8341785398052</v>
      </c>
    </row>
    <row r="403" spans="1:4">
      <c r="A403" s="230" t="s">
        <v>407</v>
      </c>
      <c r="B403" s="378">
        <v>22490</v>
      </c>
      <c r="C403" s="379">
        <v>22332</v>
      </c>
      <c r="D403" s="380">
        <f t="shared" si="6"/>
        <v>-0.702534459759896</v>
      </c>
    </row>
    <row r="404" spans="1:4">
      <c r="A404" s="230" t="s">
        <v>408</v>
      </c>
      <c r="B404" s="378">
        <v>29947</v>
      </c>
      <c r="C404" s="381">
        <v>21775</v>
      </c>
      <c r="D404" s="380">
        <f t="shared" si="6"/>
        <v>-27.2882091695328</v>
      </c>
    </row>
    <row r="405" spans="1:4">
      <c r="A405" s="230" t="s">
        <v>409</v>
      </c>
      <c r="B405" s="378">
        <v>20012</v>
      </c>
      <c r="C405" s="381">
        <v>19909</v>
      </c>
      <c r="D405" s="380">
        <f t="shared" si="6"/>
        <v>-0.514691185288829</v>
      </c>
    </row>
    <row r="406" spans="1:4">
      <c r="A406" s="230" t="s">
        <v>410</v>
      </c>
      <c r="B406" s="378">
        <v>16</v>
      </c>
      <c r="C406" s="381">
        <v>20</v>
      </c>
      <c r="D406" s="380">
        <f t="shared" si="6"/>
        <v>25</v>
      </c>
    </row>
    <row r="407" spans="1:4">
      <c r="A407" s="230" t="s">
        <v>411</v>
      </c>
      <c r="B407" s="378">
        <v>510</v>
      </c>
      <c r="C407" s="381">
        <v>7955</v>
      </c>
      <c r="D407" s="380">
        <f t="shared" si="6"/>
        <v>1459.80392156863</v>
      </c>
    </row>
    <row r="408" spans="1:4">
      <c r="A408" s="230" t="s">
        <v>412</v>
      </c>
      <c r="B408" s="378">
        <v>2921</v>
      </c>
      <c r="C408" s="381">
        <v>2838</v>
      </c>
      <c r="D408" s="380">
        <f t="shared" si="6"/>
        <v>-2.84149263950701</v>
      </c>
    </row>
    <row r="409" spans="1:4">
      <c r="A409" s="230" t="s">
        <v>413</v>
      </c>
      <c r="B409" s="378">
        <v>0</v>
      </c>
      <c r="C409" s="379">
        <v>0</v>
      </c>
      <c r="D409" s="380" t="str">
        <f t="shared" si="6"/>
        <v/>
      </c>
    </row>
    <row r="410" spans="1:4">
      <c r="A410" s="230" t="s">
        <v>414</v>
      </c>
      <c r="B410" s="378">
        <v>2921</v>
      </c>
      <c r="C410" s="381">
        <v>2838</v>
      </c>
      <c r="D410" s="380">
        <f t="shared" si="6"/>
        <v>-2.84149263950701</v>
      </c>
    </row>
    <row r="411" spans="1:4">
      <c r="A411" s="230" t="s">
        <v>415</v>
      </c>
      <c r="B411" s="378">
        <v>0</v>
      </c>
      <c r="C411" s="381">
        <v>0</v>
      </c>
      <c r="D411" s="380" t="str">
        <f t="shared" si="6"/>
        <v/>
      </c>
    </row>
    <row r="412" spans="1:4">
      <c r="A412" s="230" t="s">
        <v>416</v>
      </c>
      <c r="B412" s="378">
        <v>0</v>
      </c>
      <c r="C412" s="379">
        <v>0</v>
      </c>
      <c r="D412" s="380" t="str">
        <f t="shared" si="6"/>
        <v/>
      </c>
    </row>
    <row r="413" spans="1:4">
      <c r="A413" s="230" t="s">
        <v>417</v>
      </c>
      <c r="B413" s="378">
        <v>0</v>
      </c>
      <c r="C413" s="379">
        <v>0</v>
      </c>
      <c r="D413" s="380" t="str">
        <f t="shared" si="6"/>
        <v/>
      </c>
    </row>
    <row r="414" spans="1:4">
      <c r="A414" s="377" t="s">
        <v>418</v>
      </c>
      <c r="B414" s="378">
        <v>0</v>
      </c>
      <c r="C414" s="381">
        <v>0</v>
      </c>
      <c r="D414" s="380" t="str">
        <f t="shared" si="6"/>
        <v/>
      </c>
    </row>
    <row r="415" spans="1:4">
      <c r="A415" s="230" t="s">
        <v>419</v>
      </c>
      <c r="B415" s="378">
        <v>0</v>
      </c>
      <c r="C415" s="381">
        <v>0</v>
      </c>
      <c r="D415" s="380" t="str">
        <f t="shared" si="6"/>
        <v/>
      </c>
    </row>
    <row r="416" spans="1:4">
      <c r="A416" s="230" t="s">
        <v>420</v>
      </c>
      <c r="B416" s="378">
        <v>0</v>
      </c>
      <c r="C416" s="381">
        <v>0</v>
      </c>
      <c r="D416" s="380" t="str">
        <f t="shared" si="6"/>
        <v/>
      </c>
    </row>
    <row r="417" spans="1:4">
      <c r="A417" s="230" t="s">
        <v>421</v>
      </c>
      <c r="B417" s="378">
        <v>0</v>
      </c>
      <c r="C417" s="381">
        <v>0</v>
      </c>
      <c r="D417" s="380" t="str">
        <f t="shared" si="6"/>
        <v/>
      </c>
    </row>
    <row r="418" spans="1:4">
      <c r="A418" s="230" t="s">
        <v>422</v>
      </c>
      <c r="B418" s="378">
        <v>0</v>
      </c>
      <c r="C418" s="379">
        <v>0</v>
      </c>
      <c r="D418" s="380" t="str">
        <f t="shared" si="6"/>
        <v/>
      </c>
    </row>
    <row r="419" spans="1:4">
      <c r="A419" s="230" t="s">
        <v>423</v>
      </c>
      <c r="B419" s="378">
        <v>0</v>
      </c>
      <c r="C419" s="381">
        <v>0</v>
      </c>
      <c r="D419" s="380" t="str">
        <f t="shared" si="6"/>
        <v/>
      </c>
    </row>
    <row r="420" spans="1:4">
      <c r="A420" s="230" t="s">
        <v>424</v>
      </c>
      <c r="B420" s="378">
        <v>0</v>
      </c>
      <c r="C420" s="381">
        <v>0</v>
      </c>
      <c r="D420" s="380" t="str">
        <f t="shared" si="6"/>
        <v/>
      </c>
    </row>
    <row r="421" spans="1:4">
      <c r="A421" s="230" t="s">
        <v>425</v>
      </c>
      <c r="B421" s="378">
        <v>0</v>
      </c>
      <c r="C421" s="381">
        <v>0</v>
      </c>
      <c r="D421" s="380" t="str">
        <f t="shared" si="6"/>
        <v/>
      </c>
    </row>
    <row r="422" spans="1:4">
      <c r="A422" s="230" t="s">
        <v>426</v>
      </c>
      <c r="B422" s="378">
        <v>0</v>
      </c>
      <c r="C422" s="381">
        <v>0</v>
      </c>
      <c r="D422" s="380" t="str">
        <f t="shared" si="6"/>
        <v/>
      </c>
    </row>
    <row r="423" spans="1:4">
      <c r="A423" s="230" t="s">
        <v>427</v>
      </c>
      <c r="B423" s="378">
        <v>0</v>
      </c>
      <c r="C423" s="381">
        <v>0</v>
      </c>
      <c r="D423" s="380" t="str">
        <f t="shared" si="6"/>
        <v/>
      </c>
    </row>
    <row r="424" spans="1:4">
      <c r="A424" s="230" t="s">
        <v>428</v>
      </c>
      <c r="B424" s="378">
        <v>0</v>
      </c>
      <c r="C424" s="381">
        <v>0</v>
      </c>
      <c r="D424" s="380" t="str">
        <f t="shared" si="6"/>
        <v/>
      </c>
    </row>
    <row r="425" spans="1:4">
      <c r="A425" s="230" t="s">
        <v>429</v>
      </c>
      <c r="B425" s="378">
        <v>0</v>
      </c>
      <c r="C425" s="379">
        <v>0</v>
      </c>
      <c r="D425" s="380" t="str">
        <f t="shared" si="6"/>
        <v/>
      </c>
    </row>
    <row r="426" spans="1:4">
      <c r="A426" s="230" t="s">
        <v>430</v>
      </c>
      <c r="B426" s="378">
        <v>0</v>
      </c>
      <c r="C426" s="381">
        <v>0</v>
      </c>
      <c r="D426" s="380" t="str">
        <f t="shared" si="6"/>
        <v/>
      </c>
    </row>
    <row r="427" spans="1:4">
      <c r="A427" s="377" t="s">
        <v>431</v>
      </c>
      <c r="B427" s="378">
        <v>0</v>
      </c>
      <c r="C427" s="381">
        <v>0</v>
      </c>
      <c r="D427" s="380" t="str">
        <f t="shared" si="6"/>
        <v/>
      </c>
    </row>
    <row r="428" spans="1:4">
      <c r="A428" s="230" t="s">
        <v>432</v>
      </c>
      <c r="B428" s="378">
        <v>142</v>
      </c>
      <c r="C428" s="381">
        <v>275</v>
      </c>
      <c r="D428" s="380">
        <f t="shared" si="6"/>
        <v>93.6619718309859</v>
      </c>
    </row>
    <row r="429" spans="1:4">
      <c r="A429" s="230" t="s">
        <v>433</v>
      </c>
      <c r="B429" s="378">
        <v>142</v>
      </c>
      <c r="C429" s="381">
        <v>275</v>
      </c>
      <c r="D429" s="380">
        <f t="shared" si="6"/>
        <v>93.6619718309859</v>
      </c>
    </row>
    <row r="430" spans="1:4">
      <c r="A430" s="230" t="s">
        <v>434</v>
      </c>
      <c r="B430" s="378">
        <v>0</v>
      </c>
      <c r="C430" s="381">
        <v>0</v>
      </c>
      <c r="D430" s="380" t="str">
        <f t="shared" si="6"/>
        <v/>
      </c>
    </row>
    <row r="431" spans="1:4">
      <c r="A431" s="230" t="s">
        <v>435</v>
      </c>
      <c r="B431" s="378">
        <v>0</v>
      </c>
      <c r="C431" s="379">
        <v>0</v>
      </c>
      <c r="D431" s="380" t="str">
        <f t="shared" si="6"/>
        <v/>
      </c>
    </row>
    <row r="432" spans="1:4">
      <c r="A432" s="230" t="s">
        <v>436</v>
      </c>
      <c r="B432" s="378">
        <v>1229</v>
      </c>
      <c r="C432" s="381">
        <v>1254</v>
      </c>
      <c r="D432" s="380">
        <f t="shared" si="6"/>
        <v>2.03417412530513</v>
      </c>
    </row>
    <row r="433" spans="1:4">
      <c r="A433" s="230" t="s">
        <v>437</v>
      </c>
      <c r="B433" s="378">
        <v>799</v>
      </c>
      <c r="C433" s="381">
        <v>764</v>
      </c>
      <c r="D433" s="380">
        <f t="shared" si="6"/>
        <v>-4.38047559449312</v>
      </c>
    </row>
    <row r="434" spans="1:4">
      <c r="A434" s="230" t="s">
        <v>438</v>
      </c>
      <c r="B434" s="378">
        <v>430</v>
      </c>
      <c r="C434" s="381">
        <v>490</v>
      </c>
      <c r="D434" s="380">
        <f t="shared" si="6"/>
        <v>13.953488372093</v>
      </c>
    </row>
    <row r="435" spans="1:4">
      <c r="A435" s="230" t="s">
        <v>439</v>
      </c>
      <c r="B435" s="378">
        <v>0</v>
      </c>
      <c r="C435" s="381">
        <v>0</v>
      </c>
      <c r="D435" s="380" t="str">
        <f t="shared" si="6"/>
        <v/>
      </c>
    </row>
    <row r="436" spans="1:4">
      <c r="A436" s="230" t="s">
        <v>440</v>
      </c>
      <c r="B436" s="378">
        <v>0</v>
      </c>
      <c r="C436" s="381">
        <v>0</v>
      </c>
      <c r="D436" s="380" t="str">
        <f t="shared" si="6"/>
        <v/>
      </c>
    </row>
    <row r="437" spans="1:4">
      <c r="A437" s="230" t="s">
        <v>441</v>
      </c>
      <c r="B437" s="378">
        <v>0</v>
      </c>
      <c r="C437" s="379">
        <v>0</v>
      </c>
      <c r="D437" s="380" t="str">
        <f t="shared" si="6"/>
        <v/>
      </c>
    </row>
    <row r="438" spans="1:4">
      <c r="A438" s="230" t="s">
        <v>442</v>
      </c>
      <c r="B438" s="378">
        <v>5813</v>
      </c>
      <c r="C438" s="381">
        <v>300</v>
      </c>
      <c r="D438" s="380">
        <f t="shared" si="6"/>
        <v>-94.8391536211939</v>
      </c>
    </row>
    <row r="439" spans="1:4">
      <c r="A439" s="230" t="s">
        <v>443</v>
      </c>
      <c r="B439" s="378">
        <v>0</v>
      </c>
      <c r="C439" s="381">
        <v>0</v>
      </c>
      <c r="D439" s="380" t="str">
        <f t="shared" si="6"/>
        <v/>
      </c>
    </row>
    <row r="440" spans="1:4">
      <c r="A440" s="230" t="s">
        <v>444</v>
      </c>
      <c r="B440" s="378">
        <v>0</v>
      </c>
      <c r="C440" s="381">
        <v>0</v>
      </c>
      <c r="D440" s="380" t="str">
        <f t="shared" si="6"/>
        <v/>
      </c>
    </row>
    <row r="441" spans="1:4">
      <c r="A441" s="230" t="s">
        <v>445</v>
      </c>
      <c r="B441" s="378">
        <v>3000</v>
      </c>
      <c r="C441" s="379">
        <v>0</v>
      </c>
      <c r="D441" s="380">
        <f t="shared" si="6"/>
        <v>-100</v>
      </c>
    </row>
    <row r="442" spans="1:4">
      <c r="A442" s="377" t="s">
        <v>446</v>
      </c>
      <c r="B442" s="378">
        <v>0</v>
      </c>
      <c r="C442" s="381">
        <v>0</v>
      </c>
      <c r="D442" s="380" t="str">
        <f t="shared" si="6"/>
        <v/>
      </c>
    </row>
    <row r="443" spans="1:4">
      <c r="A443" s="230" t="s">
        <v>447</v>
      </c>
      <c r="B443" s="378">
        <v>53</v>
      </c>
      <c r="C443" s="381">
        <v>0</v>
      </c>
      <c r="D443" s="380">
        <f t="shared" si="6"/>
        <v>-100</v>
      </c>
    </row>
    <row r="444" spans="1:4">
      <c r="A444" s="230" t="s">
        <v>448</v>
      </c>
      <c r="B444" s="378">
        <v>2760</v>
      </c>
      <c r="C444" s="381">
        <v>300</v>
      </c>
      <c r="D444" s="380">
        <f t="shared" si="6"/>
        <v>-89.1304347826087</v>
      </c>
    </row>
    <row r="445" spans="1:4">
      <c r="A445" s="230" t="s">
        <v>449</v>
      </c>
      <c r="B445" s="378">
        <v>17</v>
      </c>
      <c r="C445" s="379">
        <v>0</v>
      </c>
      <c r="D445" s="380">
        <f t="shared" si="6"/>
        <v>-100</v>
      </c>
    </row>
    <row r="446" spans="1:4">
      <c r="A446" s="230" t="s">
        <v>450</v>
      </c>
      <c r="B446" s="378">
        <v>17</v>
      </c>
      <c r="C446" s="381">
        <v>0</v>
      </c>
      <c r="D446" s="380">
        <f t="shared" si="6"/>
        <v>-100</v>
      </c>
    </row>
    <row r="447" spans="1:4">
      <c r="A447" s="377" t="s">
        <v>451</v>
      </c>
      <c r="B447" s="378">
        <v>385</v>
      </c>
      <c r="C447" s="381">
        <v>347</v>
      </c>
      <c r="D447" s="380">
        <f t="shared" si="6"/>
        <v>-9.87012987012987</v>
      </c>
    </row>
    <row r="448" spans="1:4">
      <c r="A448" s="230" t="s">
        <v>452</v>
      </c>
      <c r="B448" s="378">
        <v>103</v>
      </c>
      <c r="C448" s="381">
        <v>82</v>
      </c>
      <c r="D448" s="380">
        <f t="shared" si="6"/>
        <v>-20.3883495145631</v>
      </c>
    </row>
    <row r="449" spans="1:4">
      <c r="A449" s="230" t="s">
        <v>169</v>
      </c>
      <c r="B449" s="378">
        <v>79</v>
      </c>
      <c r="C449" s="379">
        <v>82</v>
      </c>
      <c r="D449" s="380">
        <f t="shared" si="6"/>
        <v>3.79746835443038</v>
      </c>
    </row>
    <row r="450" spans="1:4">
      <c r="A450" s="230" t="s">
        <v>170</v>
      </c>
      <c r="B450" s="378">
        <v>24</v>
      </c>
      <c r="C450" s="381">
        <v>0</v>
      </c>
      <c r="D450" s="380">
        <f t="shared" si="6"/>
        <v>-100</v>
      </c>
    </row>
    <row r="451" spans="1:4">
      <c r="A451" s="230" t="s">
        <v>171</v>
      </c>
      <c r="B451" s="378">
        <v>0</v>
      </c>
      <c r="C451" s="381">
        <v>0</v>
      </c>
      <c r="D451" s="380" t="str">
        <f t="shared" si="6"/>
        <v/>
      </c>
    </row>
    <row r="452" spans="1:4">
      <c r="A452" s="230" t="s">
        <v>453</v>
      </c>
      <c r="B452" s="378">
        <v>0</v>
      </c>
      <c r="C452" s="381">
        <v>0</v>
      </c>
      <c r="D452" s="380" t="str">
        <f t="shared" ref="D452:D515" si="7">IFERROR((C452/B452-1)*100,"")</f>
        <v/>
      </c>
    </row>
    <row r="453" spans="1:4">
      <c r="A453" s="230" t="s">
        <v>454</v>
      </c>
      <c r="B453" s="378">
        <v>0</v>
      </c>
      <c r="C453" s="381">
        <v>0</v>
      </c>
      <c r="D453" s="380" t="str">
        <f t="shared" si="7"/>
        <v/>
      </c>
    </row>
    <row r="454" spans="1:4">
      <c r="A454" s="230" t="s">
        <v>455</v>
      </c>
      <c r="B454" s="378">
        <v>0</v>
      </c>
      <c r="C454" s="381">
        <v>0</v>
      </c>
      <c r="D454" s="380" t="str">
        <f t="shared" si="7"/>
        <v/>
      </c>
    </row>
    <row r="455" spans="1:4">
      <c r="A455" s="377" t="s">
        <v>456</v>
      </c>
      <c r="B455" s="378">
        <v>0</v>
      </c>
      <c r="C455" s="379">
        <v>0</v>
      </c>
      <c r="D455" s="380" t="str">
        <f t="shared" si="7"/>
        <v/>
      </c>
    </row>
    <row r="456" spans="1:4">
      <c r="A456" s="230" t="s">
        <v>457</v>
      </c>
      <c r="B456" s="378">
        <v>0</v>
      </c>
      <c r="C456" s="381">
        <v>0</v>
      </c>
      <c r="D456" s="380" t="str">
        <f t="shared" si="7"/>
        <v/>
      </c>
    </row>
    <row r="457" spans="1:4">
      <c r="A457" s="230" t="s">
        <v>458</v>
      </c>
      <c r="B457" s="378">
        <v>0</v>
      </c>
      <c r="C457" s="381">
        <v>0</v>
      </c>
      <c r="D457" s="380" t="str">
        <f t="shared" si="7"/>
        <v/>
      </c>
    </row>
    <row r="458" spans="1:4">
      <c r="A458" s="230" t="s">
        <v>459</v>
      </c>
      <c r="B458" s="378">
        <v>0</v>
      </c>
      <c r="C458" s="381">
        <v>0</v>
      </c>
      <c r="D458" s="380" t="str">
        <f t="shared" si="7"/>
        <v/>
      </c>
    </row>
    <row r="459" spans="1:4">
      <c r="A459" s="230" t="s">
        <v>460</v>
      </c>
      <c r="B459" s="378">
        <v>0</v>
      </c>
      <c r="C459" s="381">
        <v>0</v>
      </c>
      <c r="D459" s="380" t="str">
        <f t="shared" si="7"/>
        <v/>
      </c>
    </row>
    <row r="460" spans="1:4">
      <c r="A460" s="230" t="s">
        <v>461</v>
      </c>
      <c r="B460" s="378">
        <v>0</v>
      </c>
      <c r="C460" s="381">
        <v>0</v>
      </c>
      <c r="D460" s="380" t="str">
        <f t="shared" si="7"/>
        <v/>
      </c>
    </row>
    <row r="461" spans="1:4">
      <c r="A461" s="230" t="s">
        <v>462</v>
      </c>
      <c r="B461" s="378">
        <v>0</v>
      </c>
      <c r="C461" s="381">
        <v>0</v>
      </c>
      <c r="D461" s="380" t="str">
        <f t="shared" si="7"/>
        <v/>
      </c>
    </row>
    <row r="462" spans="1:4">
      <c r="A462" s="230" t="s">
        <v>463</v>
      </c>
      <c r="B462" s="378">
        <v>0</v>
      </c>
      <c r="C462" s="379">
        <v>0</v>
      </c>
      <c r="D462" s="380" t="str">
        <f t="shared" si="7"/>
        <v/>
      </c>
    </row>
    <row r="463" spans="1:4">
      <c r="A463" s="230" t="s">
        <v>455</v>
      </c>
      <c r="B463" s="378">
        <v>0</v>
      </c>
      <c r="C463" s="381">
        <v>0</v>
      </c>
      <c r="D463" s="380" t="str">
        <f t="shared" si="7"/>
        <v/>
      </c>
    </row>
    <row r="464" spans="1:4">
      <c r="A464" s="230" t="s">
        <v>464</v>
      </c>
      <c r="B464" s="378">
        <v>0</v>
      </c>
      <c r="C464" s="379">
        <v>0</v>
      </c>
      <c r="D464" s="380" t="str">
        <f t="shared" si="7"/>
        <v/>
      </c>
    </row>
    <row r="465" spans="1:4">
      <c r="A465" s="230" t="s">
        <v>465</v>
      </c>
      <c r="B465" s="378">
        <v>0</v>
      </c>
      <c r="C465" s="379">
        <v>0</v>
      </c>
      <c r="D465" s="380" t="str">
        <f t="shared" si="7"/>
        <v/>
      </c>
    </row>
    <row r="466" spans="1:4">
      <c r="A466" s="230" t="s">
        <v>466</v>
      </c>
      <c r="B466" s="378">
        <v>0</v>
      </c>
      <c r="C466" s="381">
        <v>0</v>
      </c>
      <c r="D466" s="380" t="str">
        <f t="shared" si="7"/>
        <v/>
      </c>
    </row>
    <row r="467" spans="1:4">
      <c r="A467" s="230" t="s">
        <v>467</v>
      </c>
      <c r="B467" s="378">
        <v>0</v>
      </c>
      <c r="C467" s="381">
        <v>0</v>
      </c>
      <c r="D467" s="380" t="str">
        <f t="shared" si="7"/>
        <v/>
      </c>
    </row>
    <row r="468" spans="1:4">
      <c r="A468" s="230" t="s">
        <v>468</v>
      </c>
      <c r="B468" s="378">
        <v>0</v>
      </c>
      <c r="C468" s="381">
        <v>0</v>
      </c>
      <c r="D468" s="380" t="str">
        <f t="shared" si="7"/>
        <v/>
      </c>
    </row>
    <row r="469" spans="1:4">
      <c r="A469" s="377" t="s">
        <v>455</v>
      </c>
      <c r="B469" s="378">
        <v>0</v>
      </c>
      <c r="C469" s="381">
        <v>0</v>
      </c>
      <c r="D469" s="380" t="str">
        <f t="shared" si="7"/>
        <v/>
      </c>
    </row>
    <row r="470" spans="1:4">
      <c r="A470" s="230" t="s">
        <v>469</v>
      </c>
      <c r="B470" s="378">
        <v>0</v>
      </c>
      <c r="C470" s="379">
        <v>0</v>
      </c>
      <c r="D470" s="380" t="str">
        <f t="shared" si="7"/>
        <v/>
      </c>
    </row>
    <row r="471" spans="1:4">
      <c r="A471" s="230" t="s">
        <v>470</v>
      </c>
      <c r="B471" s="378">
        <v>0</v>
      </c>
      <c r="C471" s="381">
        <v>0</v>
      </c>
      <c r="D471" s="380" t="str">
        <f t="shared" si="7"/>
        <v/>
      </c>
    </row>
    <row r="472" spans="1:4">
      <c r="A472" s="230" t="s">
        <v>471</v>
      </c>
      <c r="B472" s="378">
        <v>0</v>
      </c>
      <c r="C472" s="381">
        <v>0</v>
      </c>
      <c r="D472" s="380" t="str">
        <f t="shared" si="7"/>
        <v/>
      </c>
    </row>
    <row r="473" spans="1:4">
      <c r="A473" s="230" t="s">
        <v>472</v>
      </c>
      <c r="B473" s="378">
        <v>0</v>
      </c>
      <c r="C473" s="381">
        <v>0</v>
      </c>
      <c r="D473" s="380" t="str">
        <f t="shared" si="7"/>
        <v/>
      </c>
    </row>
    <row r="474" spans="1:4">
      <c r="A474" s="230" t="s">
        <v>455</v>
      </c>
      <c r="B474" s="378">
        <v>0</v>
      </c>
      <c r="C474" s="381">
        <v>0</v>
      </c>
      <c r="D474" s="380" t="str">
        <f t="shared" si="7"/>
        <v/>
      </c>
    </row>
    <row r="475" spans="1:4">
      <c r="A475" s="230" t="s">
        <v>473</v>
      </c>
      <c r="B475" s="378">
        <v>0</v>
      </c>
      <c r="C475" s="381">
        <v>0</v>
      </c>
      <c r="D475" s="380" t="str">
        <f t="shared" si="7"/>
        <v/>
      </c>
    </row>
    <row r="476" spans="1:4">
      <c r="A476" s="230" t="s">
        <v>474</v>
      </c>
      <c r="B476" s="378">
        <v>0</v>
      </c>
      <c r="C476" s="381">
        <v>0</v>
      </c>
      <c r="D476" s="380" t="str">
        <f t="shared" si="7"/>
        <v/>
      </c>
    </row>
    <row r="477" spans="1:4">
      <c r="A477" s="230" t="s">
        <v>475</v>
      </c>
      <c r="B477" s="378">
        <v>0</v>
      </c>
      <c r="C477" s="381">
        <v>0</v>
      </c>
      <c r="D477" s="380" t="str">
        <f t="shared" si="7"/>
        <v/>
      </c>
    </row>
    <row r="478" spans="1:4">
      <c r="A478" s="230" t="s">
        <v>476</v>
      </c>
      <c r="B478" s="378">
        <v>0</v>
      </c>
      <c r="C478" s="381">
        <v>0</v>
      </c>
      <c r="D478" s="380" t="str">
        <f t="shared" si="7"/>
        <v/>
      </c>
    </row>
    <row r="479" spans="1:4">
      <c r="A479" s="230" t="s">
        <v>477</v>
      </c>
      <c r="B479" s="378">
        <v>0</v>
      </c>
      <c r="C479" s="379">
        <v>0</v>
      </c>
      <c r="D479" s="380" t="str">
        <f t="shared" si="7"/>
        <v/>
      </c>
    </row>
    <row r="480" spans="1:4">
      <c r="A480" s="230" t="s">
        <v>478</v>
      </c>
      <c r="B480" s="378">
        <v>0</v>
      </c>
      <c r="C480" s="381">
        <v>0</v>
      </c>
      <c r="D480" s="380" t="str">
        <f t="shared" si="7"/>
        <v/>
      </c>
    </row>
    <row r="481" spans="1:4">
      <c r="A481" s="230" t="s">
        <v>479</v>
      </c>
      <c r="B481" s="378">
        <v>0</v>
      </c>
      <c r="C481" s="381">
        <v>0</v>
      </c>
      <c r="D481" s="380" t="str">
        <f t="shared" si="7"/>
        <v/>
      </c>
    </row>
    <row r="482" spans="1:4">
      <c r="A482" s="230" t="s">
        <v>480</v>
      </c>
      <c r="B482" s="378">
        <v>0</v>
      </c>
      <c r="C482" s="381">
        <v>0</v>
      </c>
      <c r="D482" s="380" t="str">
        <f t="shared" si="7"/>
        <v/>
      </c>
    </row>
    <row r="483" spans="1:4">
      <c r="A483" s="230" t="s">
        <v>481</v>
      </c>
      <c r="B483" s="378">
        <v>281</v>
      </c>
      <c r="C483" s="381">
        <v>265</v>
      </c>
      <c r="D483" s="380">
        <f t="shared" si="7"/>
        <v>-5.69395017793595</v>
      </c>
    </row>
    <row r="484" spans="1:4">
      <c r="A484" s="230" t="s">
        <v>455</v>
      </c>
      <c r="B484" s="378">
        <v>91</v>
      </c>
      <c r="C484" s="381">
        <v>96</v>
      </c>
      <c r="D484" s="380">
        <f t="shared" si="7"/>
        <v>5.4945054945055</v>
      </c>
    </row>
    <row r="485" spans="1:4">
      <c r="A485" s="230" t="s">
        <v>482</v>
      </c>
      <c r="B485" s="378">
        <v>187</v>
      </c>
      <c r="C485" s="379">
        <v>147</v>
      </c>
      <c r="D485" s="380">
        <f t="shared" si="7"/>
        <v>-21.3903743315508</v>
      </c>
    </row>
    <row r="486" spans="1:4">
      <c r="A486" s="230" t="s">
        <v>483</v>
      </c>
      <c r="B486" s="378">
        <v>0</v>
      </c>
      <c r="C486" s="381">
        <v>0</v>
      </c>
      <c r="D486" s="380" t="str">
        <f t="shared" si="7"/>
        <v/>
      </c>
    </row>
    <row r="487" spans="1:4">
      <c r="A487" s="230" t="s">
        <v>484</v>
      </c>
      <c r="B487" s="378">
        <v>0</v>
      </c>
      <c r="C487" s="381">
        <v>0</v>
      </c>
      <c r="D487" s="380" t="str">
        <f t="shared" si="7"/>
        <v/>
      </c>
    </row>
    <row r="488" spans="1:4">
      <c r="A488" s="230" t="s">
        <v>485</v>
      </c>
      <c r="B488" s="378">
        <v>1</v>
      </c>
      <c r="C488" s="381">
        <v>16</v>
      </c>
      <c r="D488" s="380">
        <f t="shared" si="7"/>
        <v>1500</v>
      </c>
    </row>
    <row r="489" spans="1:4">
      <c r="A489" s="230" t="s">
        <v>486</v>
      </c>
      <c r="B489" s="378">
        <v>2</v>
      </c>
      <c r="C489" s="381">
        <v>6</v>
      </c>
      <c r="D489" s="380">
        <f t="shared" si="7"/>
        <v>200</v>
      </c>
    </row>
    <row r="490" spans="1:4">
      <c r="A490" s="230" t="s">
        <v>487</v>
      </c>
      <c r="B490" s="378">
        <v>0</v>
      </c>
      <c r="C490" s="379">
        <v>0</v>
      </c>
      <c r="D490" s="380" t="str">
        <f t="shared" si="7"/>
        <v/>
      </c>
    </row>
    <row r="491" spans="1:4">
      <c r="A491" s="230" t="s">
        <v>488</v>
      </c>
      <c r="B491" s="378">
        <v>0</v>
      </c>
      <c r="C491" s="381">
        <v>0</v>
      </c>
      <c r="D491" s="380" t="str">
        <f t="shared" si="7"/>
        <v/>
      </c>
    </row>
    <row r="492" spans="1:4">
      <c r="A492" s="230" t="s">
        <v>489</v>
      </c>
      <c r="B492" s="378">
        <v>0</v>
      </c>
      <c r="C492" s="381">
        <v>0</v>
      </c>
      <c r="D492" s="380" t="str">
        <f t="shared" si="7"/>
        <v/>
      </c>
    </row>
    <row r="493" spans="1:4">
      <c r="A493" s="230" t="s">
        <v>490</v>
      </c>
      <c r="B493" s="378">
        <v>0</v>
      </c>
      <c r="C493" s="381">
        <v>0</v>
      </c>
      <c r="D493" s="380" t="str">
        <f t="shared" si="7"/>
        <v/>
      </c>
    </row>
    <row r="494" spans="1:4">
      <c r="A494" s="377" t="s">
        <v>491</v>
      </c>
      <c r="B494" s="378">
        <v>0</v>
      </c>
      <c r="C494" s="381">
        <v>0</v>
      </c>
      <c r="D494" s="380" t="str">
        <f t="shared" si="7"/>
        <v/>
      </c>
    </row>
    <row r="495" spans="1:4">
      <c r="A495" s="230" t="s">
        <v>492</v>
      </c>
      <c r="B495" s="378">
        <v>0</v>
      </c>
      <c r="C495" s="379">
        <v>0</v>
      </c>
      <c r="D495" s="380" t="str">
        <f t="shared" si="7"/>
        <v/>
      </c>
    </row>
    <row r="496" spans="1:4">
      <c r="A496" s="230" t="s">
        <v>493</v>
      </c>
      <c r="B496" s="378">
        <v>0</v>
      </c>
      <c r="C496" s="381">
        <v>0</v>
      </c>
      <c r="D496" s="380" t="str">
        <f t="shared" si="7"/>
        <v/>
      </c>
    </row>
    <row r="497" spans="1:4">
      <c r="A497" s="230" t="s">
        <v>494</v>
      </c>
      <c r="B497" s="378">
        <v>0</v>
      </c>
      <c r="C497" s="381">
        <v>0</v>
      </c>
      <c r="D497" s="380" t="str">
        <f t="shared" si="7"/>
        <v/>
      </c>
    </row>
    <row r="498" spans="1:4">
      <c r="A498" s="230" t="s">
        <v>495</v>
      </c>
      <c r="B498" s="378">
        <v>1</v>
      </c>
      <c r="C498" s="381">
        <v>0</v>
      </c>
      <c r="D498" s="380">
        <f t="shared" si="7"/>
        <v>-100</v>
      </c>
    </row>
    <row r="499" spans="1:4">
      <c r="A499" s="230" t="s">
        <v>496</v>
      </c>
      <c r="B499" s="378">
        <v>0</v>
      </c>
      <c r="C499" s="381">
        <v>0</v>
      </c>
      <c r="D499" s="380" t="str">
        <f t="shared" si="7"/>
        <v/>
      </c>
    </row>
    <row r="500" spans="1:4">
      <c r="A500" s="230" t="s">
        <v>497</v>
      </c>
      <c r="B500" s="378">
        <v>0</v>
      </c>
      <c r="C500" s="379">
        <v>0</v>
      </c>
      <c r="D500" s="380" t="str">
        <f t="shared" si="7"/>
        <v/>
      </c>
    </row>
    <row r="501" spans="1:4">
      <c r="A501" s="230" t="s">
        <v>498</v>
      </c>
      <c r="B501" s="378">
        <v>0</v>
      </c>
      <c r="C501" s="381">
        <v>0</v>
      </c>
      <c r="D501" s="380" t="str">
        <f t="shared" si="7"/>
        <v/>
      </c>
    </row>
    <row r="502" spans="1:4">
      <c r="A502" s="230" t="s">
        <v>499</v>
      </c>
      <c r="B502" s="378">
        <v>1</v>
      </c>
      <c r="C502" s="381">
        <v>0</v>
      </c>
      <c r="D502" s="380">
        <f t="shared" si="7"/>
        <v>-100</v>
      </c>
    </row>
    <row r="503" spans="1:4">
      <c r="A503" s="377" t="s">
        <v>500</v>
      </c>
      <c r="B503" s="378">
        <v>4522</v>
      </c>
      <c r="C503" s="381">
        <v>2668</v>
      </c>
      <c r="D503" s="380">
        <f t="shared" si="7"/>
        <v>-40.999557717824</v>
      </c>
    </row>
    <row r="504" spans="1:4">
      <c r="A504" s="377" t="s">
        <v>501</v>
      </c>
      <c r="B504" s="378">
        <v>2271</v>
      </c>
      <c r="C504" s="381">
        <v>1149</v>
      </c>
      <c r="D504" s="380">
        <f t="shared" si="7"/>
        <v>-49.4055482166446</v>
      </c>
    </row>
    <row r="505" spans="1:4">
      <c r="A505" s="377" t="s">
        <v>169</v>
      </c>
      <c r="B505" s="378">
        <v>430</v>
      </c>
      <c r="C505" s="381">
        <v>451</v>
      </c>
      <c r="D505" s="380">
        <f t="shared" si="7"/>
        <v>4.88372093023255</v>
      </c>
    </row>
    <row r="506" spans="1:4">
      <c r="A506" s="377" t="s">
        <v>170</v>
      </c>
      <c r="B506" s="378">
        <v>19</v>
      </c>
      <c r="C506" s="381">
        <v>0</v>
      </c>
      <c r="D506" s="380">
        <f t="shared" si="7"/>
        <v>-100</v>
      </c>
    </row>
    <row r="507" spans="1:4">
      <c r="A507" s="377" t="s">
        <v>171</v>
      </c>
      <c r="B507" s="378">
        <v>0</v>
      </c>
      <c r="C507" s="379">
        <v>0</v>
      </c>
      <c r="D507" s="380" t="str">
        <f t="shared" si="7"/>
        <v/>
      </c>
    </row>
    <row r="508" spans="1:4">
      <c r="A508" s="377" t="s">
        <v>502</v>
      </c>
      <c r="B508" s="378">
        <v>275</v>
      </c>
      <c r="C508" s="381">
        <v>232</v>
      </c>
      <c r="D508" s="380">
        <f t="shared" si="7"/>
        <v>-15.6363636363636</v>
      </c>
    </row>
    <row r="509" spans="1:4">
      <c r="A509" s="377" t="s">
        <v>503</v>
      </c>
      <c r="B509" s="378">
        <v>0</v>
      </c>
      <c r="C509" s="381">
        <v>0</v>
      </c>
      <c r="D509" s="380" t="str">
        <f t="shared" si="7"/>
        <v/>
      </c>
    </row>
    <row r="510" spans="1:4">
      <c r="A510" s="377" t="s">
        <v>504</v>
      </c>
      <c r="B510" s="378">
        <v>0</v>
      </c>
      <c r="C510" s="381">
        <v>0</v>
      </c>
      <c r="D510" s="380" t="str">
        <f t="shared" si="7"/>
        <v/>
      </c>
    </row>
    <row r="511" spans="1:4">
      <c r="A511" s="377" t="s">
        <v>505</v>
      </c>
      <c r="B511" s="378">
        <v>0</v>
      </c>
      <c r="C511" s="379">
        <v>0</v>
      </c>
      <c r="D511" s="380" t="str">
        <f t="shared" si="7"/>
        <v/>
      </c>
    </row>
    <row r="512" spans="1:4">
      <c r="A512" s="377" t="s">
        <v>506</v>
      </c>
      <c r="B512" s="378">
        <v>57</v>
      </c>
      <c r="C512" s="381">
        <v>20</v>
      </c>
      <c r="D512" s="380">
        <f t="shared" si="7"/>
        <v>-64.9122807017544</v>
      </c>
    </row>
    <row r="513" spans="1:4">
      <c r="A513" s="377" t="s">
        <v>507</v>
      </c>
      <c r="B513" s="378">
        <v>1116</v>
      </c>
      <c r="C513" s="381">
        <v>346</v>
      </c>
      <c r="D513" s="380">
        <f t="shared" si="7"/>
        <v>-68.9964157706093</v>
      </c>
    </row>
    <row r="514" spans="1:4">
      <c r="A514" s="377" t="s">
        <v>508</v>
      </c>
      <c r="B514" s="378">
        <v>0</v>
      </c>
      <c r="C514" s="381">
        <v>0</v>
      </c>
      <c r="D514" s="380" t="str">
        <f t="shared" si="7"/>
        <v/>
      </c>
    </row>
    <row r="515" spans="1:4">
      <c r="A515" s="377" t="s">
        <v>509</v>
      </c>
      <c r="B515" s="378">
        <v>0</v>
      </c>
      <c r="C515" s="379">
        <v>9</v>
      </c>
      <c r="D515" s="380" t="str">
        <f t="shared" si="7"/>
        <v/>
      </c>
    </row>
    <row r="516" spans="1:4">
      <c r="A516" s="377" t="s">
        <v>510</v>
      </c>
      <c r="B516" s="378">
        <v>2</v>
      </c>
      <c r="C516" s="381">
        <v>1</v>
      </c>
      <c r="D516" s="380">
        <f t="shared" ref="D516:D579" si="8">IFERROR((C516/B516-1)*100,"")</f>
        <v>-50</v>
      </c>
    </row>
    <row r="517" spans="1:4">
      <c r="A517" s="377" t="s">
        <v>511</v>
      </c>
      <c r="B517" s="378">
        <v>0</v>
      </c>
      <c r="C517" s="381">
        <v>0</v>
      </c>
      <c r="D517" s="380" t="str">
        <f t="shared" si="8"/>
        <v/>
      </c>
    </row>
    <row r="518" spans="1:4">
      <c r="A518" s="377" t="s">
        <v>512</v>
      </c>
      <c r="B518" s="378">
        <v>11</v>
      </c>
      <c r="C518" s="381">
        <v>1</v>
      </c>
      <c r="D518" s="380">
        <f t="shared" si="8"/>
        <v>-90.9090909090909</v>
      </c>
    </row>
    <row r="519" spans="1:4">
      <c r="A519" s="377" t="s">
        <v>513</v>
      </c>
      <c r="B519" s="378">
        <v>361</v>
      </c>
      <c r="C519" s="381">
        <v>89</v>
      </c>
      <c r="D519" s="380">
        <f t="shared" si="8"/>
        <v>-75.3462603878116</v>
      </c>
    </row>
    <row r="520" spans="1:4">
      <c r="A520" s="377" t="s">
        <v>514</v>
      </c>
      <c r="B520" s="378">
        <v>621</v>
      </c>
      <c r="C520" s="379">
        <v>456</v>
      </c>
      <c r="D520" s="380">
        <f t="shared" si="8"/>
        <v>-26.5700483091787</v>
      </c>
    </row>
    <row r="521" spans="1:4">
      <c r="A521" s="377" t="s">
        <v>169</v>
      </c>
      <c r="B521" s="378">
        <v>0</v>
      </c>
      <c r="C521" s="379">
        <v>0</v>
      </c>
      <c r="D521" s="380" t="str">
        <f t="shared" si="8"/>
        <v/>
      </c>
    </row>
    <row r="522" spans="1:4">
      <c r="A522" s="377" t="s">
        <v>170</v>
      </c>
      <c r="B522" s="378">
        <v>0</v>
      </c>
      <c r="C522" s="381">
        <v>0</v>
      </c>
      <c r="D522" s="380" t="str">
        <f t="shared" si="8"/>
        <v/>
      </c>
    </row>
    <row r="523" spans="1:4">
      <c r="A523" s="377" t="s">
        <v>171</v>
      </c>
      <c r="B523" s="378">
        <v>0</v>
      </c>
      <c r="C523" s="381">
        <v>0</v>
      </c>
      <c r="D523" s="380" t="str">
        <f t="shared" si="8"/>
        <v/>
      </c>
    </row>
    <row r="524" spans="1:4">
      <c r="A524" s="377" t="s">
        <v>515</v>
      </c>
      <c r="B524" s="378">
        <v>475</v>
      </c>
      <c r="C524" s="381">
        <v>333</v>
      </c>
      <c r="D524" s="380">
        <f t="shared" si="8"/>
        <v>-29.8947368421053</v>
      </c>
    </row>
    <row r="525" spans="1:4">
      <c r="A525" s="377" t="s">
        <v>516</v>
      </c>
      <c r="B525" s="378">
        <v>146</v>
      </c>
      <c r="C525" s="381">
        <v>123</v>
      </c>
      <c r="D525" s="380">
        <f t="shared" si="8"/>
        <v>-15.7534246575342</v>
      </c>
    </row>
    <row r="526" spans="1:4">
      <c r="A526" s="377" t="s">
        <v>517</v>
      </c>
      <c r="B526" s="378">
        <v>0</v>
      </c>
      <c r="C526" s="381">
        <v>0</v>
      </c>
      <c r="D526" s="380" t="str">
        <f t="shared" si="8"/>
        <v/>
      </c>
    </row>
    <row r="527" spans="1:4">
      <c r="A527" s="377" t="s">
        <v>518</v>
      </c>
      <c r="B527" s="378">
        <v>0</v>
      </c>
      <c r="C527" s="381">
        <v>0</v>
      </c>
      <c r="D527" s="380" t="str">
        <f t="shared" si="8"/>
        <v/>
      </c>
    </row>
    <row r="528" spans="1:4">
      <c r="A528" s="377" t="s">
        <v>519</v>
      </c>
      <c r="B528" s="378">
        <v>91</v>
      </c>
      <c r="C528" s="381">
        <v>47</v>
      </c>
      <c r="D528" s="380">
        <f t="shared" si="8"/>
        <v>-48.3516483516483</v>
      </c>
    </row>
    <row r="529" spans="1:4">
      <c r="A529" s="377" t="s">
        <v>169</v>
      </c>
      <c r="B529" s="378">
        <v>0</v>
      </c>
      <c r="C529" s="381">
        <v>0</v>
      </c>
      <c r="D529" s="380" t="str">
        <f t="shared" si="8"/>
        <v/>
      </c>
    </row>
    <row r="530" spans="1:4">
      <c r="A530" s="377" t="s">
        <v>170</v>
      </c>
      <c r="B530" s="378">
        <v>0</v>
      </c>
      <c r="C530" s="381">
        <v>0</v>
      </c>
      <c r="D530" s="380" t="str">
        <f t="shared" si="8"/>
        <v/>
      </c>
    </row>
    <row r="531" spans="1:4">
      <c r="A531" s="377" t="s">
        <v>171</v>
      </c>
      <c r="B531" s="378">
        <v>0</v>
      </c>
      <c r="C531" s="381">
        <v>0</v>
      </c>
      <c r="D531" s="380" t="str">
        <f t="shared" si="8"/>
        <v/>
      </c>
    </row>
    <row r="532" spans="1:4">
      <c r="A532" s="377" t="s">
        <v>520</v>
      </c>
      <c r="B532" s="378">
        <v>0</v>
      </c>
      <c r="C532" s="381">
        <v>0</v>
      </c>
      <c r="D532" s="380" t="str">
        <f t="shared" si="8"/>
        <v/>
      </c>
    </row>
    <row r="533" spans="1:4">
      <c r="A533" s="377" t="s">
        <v>521</v>
      </c>
      <c r="B533" s="378">
        <v>0</v>
      </c>
      <c r="C533" s="381">
        <v>11</v>
      </c>
      <c r="D533" s="380" t="str">
        <f t="shared" si="8"/>
        <v/>
      </c>
    </row>
    <row r="534" spans="1:4">
      <c r="A534" s="377" t="s">
        <v>522</v>
      </c>
      <c r="B534" s="378">
        <v>0</v>
      </c>
      <c r="C534" s="381">
        <v>0</v>
      </c>
      <c r="D534" s="380" t="str">
        <f t="shared" si="8"/>
        <v/>
      </c>
    </row>
    <row r="535" spans="1:4">
      <c r="A535" s="377" t="s">
        <v>523</v>
      </c>
      <c r="B535" s="378">
        <v>36</v>
      </c>
      <c r="C535" s="381">
        <v>0</v>
      </c>
      <c r="D535" s="380">
        <f t="shared" si="8"/>
        <v>-100</v>
      </c>
    </row>
    <row r="536" spans="1:4">
      <c r="A536" s="377" t="s">
        <v>524</v>
      </c>
      <c r="B536" s="378">
        <v>55</v>
      </c>
      <c r="C536" s="381">
        <v>36</v>
      </c>
      <c r="D536" s="380">
        <f t="shared" si="8"/>
        <v>-34.5454545454545</v>
      </c>
    </row>
    <row r="537" spans="1:4">
      <c r="A537" s="377" t="s">
        <v>525</v>
      </c>
      <c r="B537" s="378">
        <v>0</v>
      </c>
      <c r="C537" s="379">
        <v>0</v>
      </c>
      <c r="D537" s="380" t="str">
        <f t="shared" si="8"/>
        <v/>
      </c>
    </row>
    <row r="538" spans="1:4">
      <c r="A538" s="377" t="s">
        <v>526</v>
      </c>
      <c r="B538" s="378">
        <v>0</v>
      </c>
      <c r="C538" s="381">
        <v>0</v>
      </c>
      <c r="D538" s="380" t="str">
        <f t="shared" si="8"/>
        <v/>
      </c>
    </row>
    <row r="539" spans="1:4">
      <c r="A539" s="377" t="s">
        <v>527</v>
      </c>
      <c r="B539" s="378">
        <v>0</v>
      </c>
      <c r="C539" s="381">
        <v>0</v>
      </c>
      <c r="D539" s="380" t="str">
        <f t="shared" si="8"/>
        <v/>
      </c>
    </row>
    <row r="540" spans="1:4">
      <c r="A540" s="377" t="s">
        <v>169</v>
      </c>
      <c r="B540" s="378">
        <v>0</v>
      </c>
      <c r="C540" s="381">
        <v>0</v>
      </c>
      <c r="D540" s="380" t="str">
        <f t="shared" si="8"/>
        <v/>
      </c>
    </row>
    <row r="541" spans="1:4">
      <c r="A541" s="377" t="s">
        <v>170</v>
      </c>
      <c r="B541" s="378">
        <v>0</v>
      </c>
      <c r="C541" s="381">
        <v>0</v>
      </c>
      <c r="D541" s="380" t="str">
        <f t="shared" si="8"/>
        <v/>
      </c>
    </row>
    <row r="542" spans="1:4">
      <c r="A542" s="377" t="s">
        <v>171</v>
      </c>
      <c r="B542" s="378">
        <v>0</v>
      </c>
      <c r="C542" s="381">
        <v>0</v>
      </c>
      <c r="D542" s="380" t="str">
        <f t="shared" si="8"/>
        <v/>
      </c>
    </row>
    <row r="543" spans="1:4">
      <c r="A543" s="377" t="s">
        <v>528</v>
      </c>
      <c r="B543" s="378">
        <v>0</v>
      </c>
      <c r="C543" s="381">
        <v>0</v>
      </c>
      <c r="D543" s="380" t="str">
        <f t="shared" si="8"/>
        <v/>
      </c>
    </row>
    <row r="544" spans="1:4">
      <c r="A544" s="377" t="s">
        <v>529</v>
      </c>
      <c r="B544" s="378">
        <v>0</v>
      </c>
      <c r="C544" s="381">
        <v>0</v>
      </c>
      <c r="D544" s="380" t="str">
        <f t="shared" si="8"/>
        <v/>
      </c>
    </row>
    <row r="545" spans="1:4">
      <c r="A545" s="377" t="s">
        <v>530</v>
      </c>
      <c r="B545" s="378">
        <v>0</v>
      </c>
      <c r="C545" s="379">
        <v>0</v>
      </c>
      <c r="D545" s="380" t="str">
        <f t="shared" si="8"/>
        <v/>
      </c>
    </row>
    <row r="546" spans="1:4">
      <c r="A546" s="377" t="s">
        <v>531</v>
      </c>
      <c r="B546" s="378">
        <v>0</v>
      </c>
      <c r="C546" s="381">
        <v>0</v>
      </c>
      <c r="D546" s="380" t="str">
        <f t="shared" si="8"/>
        <v/>
      </c>
    </row>
    <row r="547" spans="1:4">
      <c r="A547" s="377" t="s">
        <v>532</v>
      </c>
      <c r="B547" s="378">
        <v>0</v>
      </c>
      <c r="C547" s="381">
        <v>0</v>
      </c>
      <c r="D547" s="380" t="str">
        <f t="shared" si="8"/>
        <v/>
      </c>
    </row>
    <row r="548" spans="1:4">
      <c r="A548" s="377" t="s">
        <v>533</v>
      </c>
      <c r="B548" s="378">
        <v>623</v>
      </c>
      <c r="C548" s="381">
        <v>180</v>
      </c>
      <c r="D548" s="380">
        <f t="shared" si="8"/>
        <v>-71.107544141252</v>
      </c>
    </row>
    <row r="549" spans="1:4">
      <c r="A549" s="377" t="s">
        <v>169</v>
      </c>
      <c r="B549" s="378">
        <v>0</v>
      </c>
      <c r="C549" s="381">
        <v>0</v>
      </c>
      <c r="D549" s="380" t="str">
        <f t="shared" si="8"/>
        <v/>
      </c>
    </row>
    <row r="550" spans="1:4">
      <c r="A550" s="377" t="s">
        <v>170</v>
      </c>
      <c r="B550" s="378">
        <v>0</v>
      </c>
      <c r="C550" s="381">
        <v>0</v>
      </c>
      <c r="D550" s="380" t="str">
        <f t="shared" si="8"/>
        <v/>
      </c>
    </row>
    <row r="551" spans="1:4">
      <c r="A551" s="377" t="s">
        <v>171</v>
      </c>
      <c r="B551" s="378">
        <v>0</v>
      </c>
      <c r="C551" s="381">
        <v>0</v>
      </c>
      <c r="D551" s="380" t="str">
        <f t="shared" si="8"/>
        <v/>
      </c>
    </row>
    <row r="552" spans="1:4">
      <c r="A552" s="377" t="s">
        <v>534</v>
      </c>
      <c r="B552" s="378">
        <v>0</v>
      </c>
      <c r="C552" s="381">
        <v>9</v>
      </c>
      <c r="D552" s="380" t="str">
        <f t="shared" si="8"/>
        <v/>
      </c>
    </row>
    <row r="553" spans="1:4">
      <c r="A553" s="377" t="s">
        <v>535</v>
      </c>
      <c r="B553" s="378">
        <v>0</v>
      </c>
      <c r="C553" s="381">
        <v>0</v>
      </c>
      <c r="D553" s="380" t="str">
        <f t="shared" si="8"/>
        <v/>
      </c>
    </row>
    <row r="554" spans="1:4">
      <c r="A554" s="377" t="s">
        <v>536</v>
      </c>
      <c r="B554" s="378">
        <v>146</v>
      </c>
      <c r="C554" s="381">
        <v>164</v>
      </c>
      <c r="D554" s="380">
        <f t="shared" si="8"/>
        <v>12.3287671232877</v>
      </c>
    </row>
    <row r="555" spans="1:4">
      <c r="A555" s="377" t="s">
        <v>537</v>
      </c>
      <c r="B555" s="378">
        <v>477</v>
      </c>
      <c r="C555" s="381">
        <v>7</v>
      </c>
      <c r="D555" s="380">
        <f t="shared" si="8"/>
        <v>-98.5324947589098</v>
      </c>
    </row>
    <row r="556" spans="1:4">
      <c r="A556" s="377" t="s">
        <v>538</v>
      </c>
      <c r="B556" s="378">
        <v>916</v>
      </c>
      <c r="C556" s="379">
        <v>836</v>
      </c>
      <c r="D556" s="380">
        <f t="shared" si="8"/>
        <v>-8.73362445414847</v>
      </c>
    </row>
    <row r="557" spans="1:4">
      <c r="A557" s="377" t="s">
        <v>539</v>
      </c>
      <c r="B557" s="378">
        <v>0</v>
      </c>
      <c r="C557" s="381">
        <v>0</v>
      </c>
      <c r="D557" s="380" t="str">
        <f t="shared" si="8"/>
        <v/>
      </c>
    </row>
    <row r="558" spans="1:4">
      <c r="A558" s="377" t="s">
        <v>540</v>
      </c>
      <c r="B558" s="378">
        <v>0</v>
      </c>
      <c r="C558" s="381">
        <v>0</v>
      </c>
      <c r="D558" s="380" t="str">
        <f t="shared" si="8"/>
        <v/>
      </c>
    </row>
    <row r="559" spans="1:4">
      <c r="A559" s="377" t="s">
        <v>541</v>
      </c>
      <c r="B559" s="378">
        <v>916</v>
      </c>
      <c r="C559" s="381">
        <v>836</v>
      </c>
      <c r="D559" s="380">
        <f t="shared" si="8"/>
        <v>-8.73362445414847</v>
      </c>
    </row>
    <row r="560" spans="1:4">
      <c r="A560" s="377" t="s">
        <v>542</v>
      </c>
      <c r="B560" s="378">
        <v>59081</v>
      </c>
      <c r="C560" s="381">
        <v>65435</v>
      </c>
      <c r="D560" s="380">
        <f t="shared" si="8"/>
        <v>10.7547265618388</v>
      </c>
    </row>
    <row r="561" spans="1:4">
      <c r="A561" s="377" t="s">
        <v>543</v>
      </c>
      <c r="B561" s="378">
        <v>1894</v>
      </c>
      <c r="C561" s="381">
        <v>2139</v>
      </c>
      <c r="D561" s="380">
        <f t="shared" si="8"/>
        <v>12.935586061246</v>
      </c>
    </row>
    <row r="562" spans="1:4">
      <c r="A562" s="377" t="s">
        <v>169</v>
      </c>
      <c r="B562" s="378">
        <v>1542</v>
      </c>
      <c r="C562" s="381">
        <v>1500</v>
      </c>
      <c r="D562" s="380">
        <f t="shared" si="8"/>
        <v>-2.72373540856031</v>
      </c>
    </row>
    <row r="563" spans="1:4">
      <c r="A563" s="377" t="s">
        <v>170</v>
      </c>
      <c r="B563" s="378">
        <v>68</v>
      </c>
      <c r="C563" s="381">
        <v>224</v>
      </c>
      <c r="D563" s="380">
        <f t="shared" si="8"/>
        <v>229.411764705882</v>
      </c>
    </row>
    <row r="564" spans="1:4">
      <c r="A564" s="377" t="s">
        <v>171</v>
      </c>
      <c r="B564" s="378">
        <v>0</v>
      </c>
      <c r="C564" s="381">
        <v>0</v>
      </c>
      <c r="D564" s="380" t="str">
        <f t="shared" si="8"/>
        <v/>
      </c>
    </row>
    <row r="565" spans="1:4">
      <c r="A565" s="377" t="s">
        <v>544</v>
      </c>
      <c r="B565" s="378">
        <v>0</v>
      </c>
      <c r="C565" s="379">
        <v>0</v>
      </c>
      <c r="D565" s="380" t="str">
        <f t="shared" si="8"/>
        <v/>
      </c>
    </row>
    <row r="566" spans="1:4">
      <c r="A566" s="377" t="s">
        <v>545</v>
      </c>
      <c r="B566" s="378">
        <v>15</v>
      </c>
      <c r="C566" s="381">
        <v>14</v>
      </c>
      <c r="D566" s="380">
        <f t="shared" si="8"/>
        <v>-6.66666666666667</v>
      </c>
    </row>
    <row r="567" spans="1:4">
      <c r="A567" s="377" t="s">
        <v>546</v>
      </c>
      <c r="B567" s="378">
        <v>0</v>
      </c>
      <c r="C567" s="381">
        <v>0</v>
      </c>
      <c r="D567" s="380" t="str">
        <f t="shared" si="8"/>
        <v/>
      </c>
    </row>
    <row r="568" spans="1:4">
      <c r="A568" s="377" t="s">
        <v>547</v>
      </c>
      <c r="B568" s="378">
        <v>0</v>
      </c>
      <c r="C568" s="381">
        <v>3</v>
      </c>
      <c r="D568" s="380" t="str">
        <f t="shared" si="8"/>
        <v/>
      </c>
    </row>
    <row r="569" spans="1:4">
      <c r="A569" s="377" t="s">
        <v>210</v>
      </c>
      <c r="B569" s="378">
        <v>0</v>
      </c>
      <c r="C569" s="381">
        <v>5</v>
      </c>
      <c r="D569" s="380" t="str">
        <f t="shared" si="8"/>
        <v/>
      </c>
    </row>
    <row r="570" spans="1:4">
      <c r="A570" s="377" t="s">
        <v>548</v>
      </c>
      <c r="B570" s="378">
        <v>189</v>
      </c>
      <c r="C570" s="381">
        <v>309</v>
      </c>
      <c r="D570" s="380">
        <f t="shared" si="8"/>
        <v>63.4920634920635</v>
      </c>
    </row>
    <row r="571" spans="1:4">
      <c r="A571" s="377" t="s">
        <v>549</v>
      </c>
      <c r="B571" s="378">
        <v>0</v>
      </c>
      <c r="C571" s="381">
        <v>0</v>
      </c>
      <c r="D571" s="380" t="str">
        <f t="shared" si="8"/>
        <v/>
      </c>
    </row>
    <row r="572" spans="1:4">
      <c r="A572" s="377" t="s">
        <v>550</v>
      </c>
      <c r="B572" s="378">
        <v>0</v>
      </c>
      <c r="C572" s="381">
        <v>0</v>
      </c>
      <c r="D572" s="380" t="str">
        <f t="shared" si="8"/>
        <v/>
      </c>
    </row>
    <row r="573" spans="1:4">
      <c r="A573" s="377" t="s">
        <v>551</v>
      </c>
      <c r="B573" s="378">
        <v>9</v>
      </c>
      <c r="C573" s="379">
        <v>10</v>
      </c>
      <c r="D573" s="380">
        <f t="shared" si="8"/>
        <v>11.1111111111111</v>
      </c>
    </row>
    <row r="574" spans="1:4">
      <c r="A574" s="377" t="s">
        <v>552</v>
      </c>
      <c r="B574" s="378">
        <v>0</v>
      </c>
      <c r="C574" s="381">
        <v>0</v>
      </c>
      <c r="D574" s="380" t="str">
        <f t="shared" si="8"/>
        <v/>
      </c>
    </row>
    <row r="575" spans="1:4">
      <c r="A575" s="377" t="s">
        <v>553</v>
      </c>
      <c r="B575" s="378">
        <v>0</v>
      </c>
      <c r="C575" s="381">
        <v>0</v>
      </c>
      <c r="D575" s="380" t="str">
        <f t="shared" si="8"/>
        <v/>
      </c>
    </row>
    <row r="576" spans="1:4">
      <c r="A576" s="377" t="s">
        <v>554</v>
      </c>
      <c r="B576" s="378">
        <v>0</v>
      </c>
      <c r="C576" s="381">
        <v>0</v>
      </c>
      <c r="D576" s="380" t="str">
        <f t="shared" si="8"/>
        <v/>
      </c>
    </row>
    <row r="577" spans="1:4">
      <c r="A577" s="377" t="s">
        <v>555</v>
      </c>
      <c r="B577" s="378">
        <v>0</v>
      </c>
      <c r="C577" s="379">
        <v>0</v>
      </c>
      <c r="D577" s="380" t="str">
        <f t="shared" si="8"/>
        <v/>
      </c>
    </row>
    <row r="578" spans="1:4">
      <c r="A578" s="377" t="s">
        <v>178</v>
      </c>
      <c r="B578" s="378">
        <v>55</v>
      </c>
      <c r="C578" s="379">
        <v>58</v>
      </c>
      <c r="D578" s="380">
        <f t="shared" si="8"/>
        <v>5.45454545454545</v>
      </c>
    </row>
    <row r="579" ht="27" spans="1:4">
      <c r="A579" s="377" t="s">
        <v>556</v>
      </c>
      <c r="B579" s="378">
        <v>16</v>
      </c>
      <c r="C579" s="381">
        <v>16</v>
      </c>
      <c r="D579" s="380">
        <f t="shared" si="8"/>
        <v>0</v>
      </c>
    </row>
    <row r="580" spans="1:4">
      <c r="A580" s="377" t="s">
        <v>557</v>
      </c>
      <c r="B580" s="378">
        <v>1121</v>
      </c>
      <c r="C580" s="381">
        <v>911</v>
      </c>
      <c r="D580" s="380">
        <f t="shared" ref="D580:D643" si="9">IFERROR((C580/B580-1)*100,"")</f>
        <v>-18.7332738626227</v>
      </c>
    </row>
    <row r="581" spans="1:4">
      <c r="A581" s="377" t="s">
        <v>169</v>
      </c>
      <c r="B581" s="378">
        <v>353</v>
      </c>
      <c r="C581" s="381">
        <v>423</v>
      </c>
      <c r="D581" s="380">
        <f t="shared" si="9"/>
        <v>19.8300283286119</v>
      </c>
    </row>
    <row r="582" spans="1:4">
      <c r="A582" s="377" t="s">
        <v>170</v>
      </c>
      <c r="B582" s="378">
        <v>42</v>
      </c>
      <c r="C582" s="381">
        <v>26</v>
      </c>
      <c r="D582" s="380">
        <f t="shared" si="9"/>
        <v>-38.0952380952381</v>
      </c>
    </row>
    <row r="583" spans="1:4">
      <c r="A583" s="377" t="s">
        <v>171</v>
      </c>
      <c r="B583" s="378">
        <v>0</v>
      </c>
      <c r="C583" s="381">
        <v>0</v>
      </c>
      <c r="D583" s="380" t="str">
        <f t="shared" si="9"/>
        <v/>
      </c>
    </row>
    <row r="584" spans="1:4">
      <c r="A584" s="377" t="s">
        <v>558</v>
      </c>
      <c r="B584" s="378">
        <v>18</v>
      </c>
      <c r="C584" s="381">
        <v>20</v>
      </c>
      <c r="D584" s="380">
        <f t="shared" si="9"/>
        <v>11.1111111111111</v>
      </c>
    </row>
    <row r="585" spans="1:4">
      <c r="A585" s="377" t="s">
        <v>559</v>
      </c>
      <c r="B585" s="378">
        <v>0</v>
      </c>
      <c r="C585" s="381">
        <v>12</v>
      </c>
      <c r="D585" s="380" t="str">
        <f t="shared" si="9"/>
        <v/>
      </c>
    </row>
    <row r="586" spans="1:4">
      <c r="A586" s="377" t="s">
        <v>560</v>
      </c>
      <c r="B586" s="378">
        <v>322</v>
      </c>
      <c r="C586" s="381">
        <v>42</v>
      </c>
      <c r="D586" s="380">
        <f t="shared" si="9"/>
        <v>-86.9565217391304</v>
      </c>
    </row>
    <row r="587" spans="1:4">
      <c r="A587" s="377" t="s">
        <v>561</v>
      </c>
      <c r="B587" s="378">
        <v>386</v>
      </c>
      <c r="C587" s="381">
        <v>388</v>
      </c>
      <c r="D587" s="380">
        <f t="shared" si="9"/>
        <v>0.518134715025909</v>
      </c>
    </row>
    <row r="588" spans="1:4">
      <c r="A588" s="377" t="s">
        <v>562</v>
      </c>
      <c r="B588" s="378">
        <v>0</v>
      </c>
      <c r="C588" s="381">
        <v>0</v>
      </c>
      <c r="D588" s="380" t="str">
        <f t="shared" si="9"/>
        <v/>
      </c>
    </row>
    <row r="589" spans="1:4">
      <c r="A589" s="377" t="s">
        <v>563</v>
      </c>
      <c r="B589" s="378">
        <v>0</v>
      </c>
      <c r="C589" s="381">
        <v>0</v>
      </c>
      <c r="D589" s="380" t="str">
        <f t="shared" si="9"/>
        <v/>
      </c>
    </row>
    <row r="590" spans="1:4">
      <c r="A590" s="377" t="s">
        <v>564</v>
      </c>
      <c r="B590" s="378">
        <v>27265</v>
      </c>
      <c r="C590" s="381">
        <v>31970</v>
      </c>
      <c r="D590" s="380">
        <f t="shared" si="9"/>
        <v>17.2565560242069</v>
      </c>
    </row>
    <row r="591" spans="1:4">
      <c r="A591" s="377" t="s">
        <v>565</v>
      </c>
      <c r="B591" s="378">
        <v>6164</v>
      </c>
      <c r="C591" s="381">
        <v>3156</v>
      </c>
      <c r="D591" s="380">
        <f t="shared" si="9"/>
        <v>-48.7994808565866</v>
      </c>
    </row>
    <row r="592" spans="1:4">
      <c r="A592" s="377" t="s">
        <v>566</v>
      </c>
      <c r="B592" s="378">
        <v>5191</v>
      </c>
      <c r="C592" s="381">
        <v>8552</v>
      </c>
      <c r="D592" s="380">
        <f t="shared" si="9"/>
        <v>64.7466769408592</v>
      </c>
    </row>
    <row r="593" spans="1:4">
      <c r="A593" s="377" t="s">
        <v>567</v>
      </c>
      <c r="B593" s="378">
        <v>0</v>
      </c>
      <c r="C593" s="381">
        <v>0</v>
      </c>
      <c r="D593" s="380" t="str">
        <f t="shared" si="9"/>
        <v/>
      </c>
    </row>
    <row r="594" ht="27" spans="1:4">
      <c r="A594" s="377" t="s">
        <v>568</v>
      </c>
      <c r="B594" s="378">
        <v>11307</v>
      </c>
      <c r="C594" s="381">
        <v>15138</v>
      </c>
      <c r="D594" s="380">
        <f t="shared" si="9"/>
        <v>33.8816662244627</v>
      </c>
    </row>
    <row r="595" spans="1:4">
      <c r="A595" s="377" t="s">
        <v>569</v>
      </c>
      <c r="B595" s="378">
        <v>2338</v>
      </c>
      <c r="C595" s="381">
        <v>2863</v>
      </c>
      <c r="D595" s="380">
        <f t="shared" si="9"/>
        <v>22.4550898203593</v>
      </c>
    </row>
    <row r="596" ht="27" spans="1:4">
      <c r="A596" s="377" t="s">
        <v>570</v>
      </c>
      <c r="B596" s="378">
        <v>2261</v>
      </c>
      <c r="C596" s="381">
        <v>2261</v>
      </c>
      <c r="D596" s="380">
        <f t="shared" si="9"/>
        <v>0</v>
      </c>
    </row>
    <row r="597" spans="1:4">
      <c r="A597" s="377" t="s">
        <v>571</v>
      </c>
      <c r="B597" s="378">
        <v>0</v>
      </c>
      <c r="C597" s="379">
        <v>0</v>
      </c>
      <c r="D597" s="380" t="str">
        <f t="shared" si="9"/>
        <v/>
      </c>
    </row>
    <row r="598" spans="1:4">
      <c r="A598" s="377" t="s">
        <v>572</v>
      </c>
      <c r="B598" s="378">
        <v>4</v>
      </c>
      <c r="C598" s="381">
        <v>0</v>
      </c>
      <c r="D598" s="380">
        <f t="shared" si="9"/>
        <v>-100</v>
      </c>
    </row>
    <row r="599" spans="1:4">
      <c r="A599" s="377" t="s">
        <v>573</v>
      </c>
      <c r="B599" s="378">
        <v>0</v>
      </c>
      <c r="C599" s="381">
        <v>0</v>
      </c>
      <c r="D599" s="380" t="str">
        <f t="shared" si="9"/>
        <v/>
      </c>
    </row>
    <row r="600" spans="1:4">
      <c r="A600" s="377" t="s">
        <v>574</v>
      </c>
      <c r="B600" s="378">
        <v>0</v>
      </c>
      <c r="C600" s="381">
        <v>0</v>
      </c>
      <c r="D600" s="380" t="str">
        <f t="shared" si="9"/>
        <v/>
      </c>
    </row>
    <row r="601" spans="1:4">
      <c r="A601" s="377" t="s">
        <v>575</v>
      </c>
      <c r="B601" s="378">
        <v>0</v>
      </c>
      <c r="C601" s="381">
        <v>0</v>
      </c>
      <c r="D601" s="380" t="str">
        <f t="shared" si="9"/>
        <v/>
      </c>
    </row>
    <row r="602" spans="1:4">
      <c r="A602" s="377" t="s">
        <v>576</v>
      </c>
      <c r="B602" s="378">
        <v>0</v>
      </c>
      <c r="C602" s="381">
        <v>0</v>
      </c>
      <c r="D602" s="380" t="str">
        <f t="shared" si="9"/>
        <v/>
      </c>
    </row>
    <row r="603" spans="1:4">
      <c r="A603" s="377" t="s">
        <v>577</v>
      </c>
      <c r="B603" s="378">
        <v>1787</v>
      </c>
      <c r="C603" s="381">
        <v>1660</v>
      </c>
      <c r="D603" s="380">
        <f t="shared" si="9"/>
        <v>-7.10688304420817</v>
      </c>
    </row>
    <row r="604" spans="1:4">
      <c r="A604" s="377" t="s">
        <v>578</v>
      </c>
      <c r="B604" s="378">
        <v>0</v>
      </c>
      <c r="C604" s="381">
        <v>0</v>
      </c>
      <c r="D604" s="380" t="str">
        <f t="shared" si="9"/>
        <v/>
      </c>
    </row>
    <row r="605" spans="1:4">
      <c r="A605" s="377" t="s">
        <v>579</v>
      </c>
      <c r="B605" s="378">
        <v>99</v>
      </c>
      <c r="C605" s="379">
        <v>9</v>
      </c>
      <c r="D605" s="380">
        <f t="shared" si="9"/>
        <v>-90.9090909090909</v>
      </c>
    </row>
    <row r="606" spans="1:4">
      <c r="A606" s="377" t="s">
        <v>580</v>
      </c>
      <c r="B606" s="378">
        <v>0</v>
      </c>
      <c r="C606" s="381">
        <v>0</v>
      </c>
      <c r="D606" s="380" t="str">
        <f t="shared" si="9"/>
        <v/>
      </c>
    </row>
    <row r="607" spans="1:4">
      <c r="A607" s="377" t="s">
        <v>581</v>
      </c>
      <c r="B607" s="378">
        <v>0</v>
      </c>
      <c r="C607" s="145">
        <v>104</v>
      </c>
      <c r="D607" s="380" t="str">
        <f t="shared" si="9"/>
        <v/>
      </c>
    </row>
    <row r="608" spans="1:4">
      <c r="A608" s="377" t="s">
        <v>582</v>
      </c>
      <c r="B608" s="378">
        <v>0</v>
      </c>
      <c r="C608" s="379">
        <v>0</v>
      </c>
      <c r="D608" s="380" t="str">
        <f t="shared" si="9"/>
        <v/>
      </c>
    </row>
    <row r="609" spans="1:4">
      <c r="A609" s="377" t="s">
        <v>583</v>
      </c>
      <c r="B609" s="378">
        <v>281</v>
      </c>
      <c r="C609" s="381">
        <v>624</v>
      </c>
      <c r="D609" s="380">
        <f t="shared" si="9"/>
        <v>122.064056939502</v>
      </c>
    </row>
    <row r="610" spans="1:4">
      <c r="A610" s="377" t="s">
        <v>584</v>
      </c>
      <c r="B610" s="378">
        <v>0</v>
      </c>
      <c r="C610" s="381">
        <v>0</v>
      </c>
      <c r="D610" s="380" t="str">
        <f t="shared" si="9"/>
        <v/>
      </c>
    </row>
    <row r="611" spans="1:4">
      <c r="A611" s="377" t="s">
        <v>585</v>
      </c>
      <c r="B611" s="378">
        <v>74</v>
      </c>
      <c r="C611" s="381">
        <v>0</v>
      </c>
      <c r="D611" s="380">
        <f t="shared" si="9"/>
        <v>-100</v>
      </c>
    </row>
    <row r="612" spans="1:4">
      <c r="A612" s="377" t="s">
        <v>586</v>
      </c>
      <c r="B612" s="378">
        <v>1333</v>
      </c>
      <c r="C612" s="381">
        <v>923</v>
      </c>
      <c r="D612" s="380">
        <f t="shared" si="9"/>
        <v>-30.7576894223556</v>
      </c>
    </row>
    <row r="613" spans="1:4">
      <c r="A613" s="377" t="s">
        <v>587</v>
      </c>
      <c r="B613" s="378">
        <v>5819</v>
      </c>
      <c r="C613" s="381">
        <v>6287</v>
      </c>
      <c r="D613" s="380">
        <f t="shared" si="9"/>
        <v>8.04261900670218</v>
      </c>
    </row>
    <row r="614" spans="1:4">
      <c r="A614" s="377" t="s">
        <v>588</v>
      </c>
      <c r="B614" s="378">
        <v>1356</v>
      </c>
      <c r="C614" s="381">
        <v>1510</v>
      </c>
      <c r="D614" s="380">
        <f t="shared" si="9"/>
        <v>11.3569321533923</v>
      </c>
    </row>
    <row r="615" spans="1:4">
      <c r="A615" s="377" t="s">
        <v>589</v>
      </c>
      <c r="B615" s="378">
        <v>516</v>
      </c>
      <c r="C615" s="381">
        <v>521</v>
      </c>
      <c r="D615" s="380">
        <f t="shared" si="9"/>
        <v>0.968992248062017</v>
      </c>
    </row>
    <row r="616" spans="1:4">
      <c r="A616" s="377" t="s">
        <v>590</v>
      </c>
      <c r="B616" s="378">
        <v>1295</v>
      </c>
      <c r="C616" s="381">
        <v>1280</v>
      </c>
      <c r="D616" s="380">
        <f t="shared" si="9"/>
        <v>-1.15830115830116</v>
      </c>
    </row>
    <row r="617" spans="1:4">
      <c r="A617" s="377" t="s">
        <v>591</v>
      </c>
      <c r="B617" s="378">
        <v>1258</v>
      </c>
      <c r="C617" s="379">
        <v>1801</v>
      </c>
      <c r="D617" s="380">
        <f t="shared" si="9"/>
        <v>43.1637519872814</v>
      </c>
    </row>
    <row r="618" spans="1:4">
      <c r="A618" s="377" t="s">
        <v>592</v>
      </c>
      <c r="B618" s="378">
        <v>170</v>
      </c>
      <c r="C618" s="381">
        <v>170</v>
      </c>
      <c r="D618" s="380">
        <f t="shared" si="9"/>
        <v>0</v>
      </c>
    </row>
    <row r="619" spans="1:4">
      <c r="A619" s="377" t="s">
        <v>593</v>
      </c>
      <c r="B619" s="378">
        <v>0</v>
      </c>
      <c r="C619" s="381">
        <v>0</v>
      </c>
      <c r="D619" s="380" t="str">
        <f t="shared" si="9"/>
        <v/>
      </c>
    </row>
    <row r="620" spans="1:4">
      <c r="A620" s="377" t="s">
        <v>594</v>
      </c>
      <c r="B620" s="378">
        <v>77</v>
      </c>
      <c r="C620" s="381">
        <v>44</v>
      </c>
      <c r="D620" s="380">
        <f t="shared" si="9"/>
        <v>-42.8571428571429</v>
      </c>
    </row>
    <row r="621" spans="1:4">
      <c r="A621" s="377" t="s">
        <v>595</v>
      </c>
      <c r="B621" s="378">
        <v>1147</v>
      </c>
      <c r="C621" s="379">
        <v>961</v>
      </c>
      <c r="D621" s="380">
        <f t="shared" si="9"/>
        <v>-16.2162162162162</v>
      </c>
    </row>
    <row r="622" spans="1:4">
      <c r="A622" s="377" t="s">
        <v>596</v>
      </c>
      <c r="B622" s="378">
        <v>1019</v>
      </c>
      <c r="C622" s="381">
        <v>1895</v>
      </c>
      <c r="D622" s="380">
        <f t="shared" si="9"/>
        <v>85.9666339548577</v>
      </c>
    </row>
    <row r="623" spans="1:4">
      <c r="A623" s="377" t="s">
        <v>597</v>
      </c>
      <c r="B623" s="378">
        <v>526</v>
      </c>
      <c r="C623" s="381">
        <v>484</v>
      </c>
      <c r="D623" s="380">
        <f t="shared" si="9"/>
        <v>-7.98479087452472</v>
      </c>
    </row>
    <row r="624" spans="1:4">
      <c r="A624" s="377" t="s">
        <v>598</v>
      </c>
      <c r="B624" s="378">
        <v>321</v>
      </c>
      <c r="C624" s="381">
        <v>473</v>
      </c>
      <c r="D624" s="380">
        <f t="shared" si="9"/>
        <v>47.3520249221184</v>
      </c>
    </row>
    <row r="625" spans="1:4">
      <c r="A625" s="377" t="s">
        <v>599</v>
      </c>
      <c r="B625" s="378">
        <v>19</v>
      </c>
      <c r="C625" s="381">
        <v>50</v>
      </c>
      <c r="D625" s="380">
        <f t="shared" si="9"/>
        <v>163.157894736842</v>
      </c>
    </row>
    <row r="626" spans="1:4">
      <c r="A626" s="377" t="s">
        <v>600</v>
      </c>
      <c r="B626" s="378">
        <v>22</v>
      </c>
      <c r="C626" s="381">
        <v>138</v>
      </c>
      <c r="D626" s="380">
        <f t="shared" si="9"/>
        <v>527.272727272727</v>
      </c>
    </row>
    <row r="627" spans="1:4">
      <c r="A627" s="377" t="s">
        <v>601</v>
      </c>
      <c r="B627" s="378">
        <v>125</v>
      </c>
      <c r="C627" s="381">
        <v>670</v>
      </c>
      <c r="D627" s="380">
        <f t="shared" si="9"/>
        <v>436</v>
      </c>
    </row>
    <row r="628" spans="1:4">
      <c r="A628" s="377" t="s">
        <v>602</v>
      </c>
      <c r="B628" s="378">
        <v>6</v>
      </c>
      <c r="C628" s="381">
        <v>80</v>
      </c>
      <c r="D628" s="380">
        <f t="shared" si="9"/>
        <v>1233.33333333333</v>
      </c>
    </row>
    <row r="629" spans="1:4">
      <c r="A629" s="377" t="s">
        <v>603</v>
      </c>
      <c r="B629" s="378">
        <v>6700</v>
      </c>
      <c r="C629" s="381">
        <v>8303</v>
      </c>
      <c r="D629" s="380">
        <f t="shared" si="9"/>
        <v>23.9253731343284</v>
      </c>
    </row>
    <row r="630" spans="1:4">
      <c r="A630" s="377" t="s">
        <v>604</v>
      </c>
      <c r="B630" s="378">
        <v>73</v>
      </c>
      <c r="C630" s="381">
        <v>109</v>
      </c>
      <c r="D630" s="380">
        <f t="shared" si="9"/>
        <v>49.3150684931507</v>
      </c>
    </row>
    <row r="631" spans="1:4">
      <c r="A631" s="377" t="s">
        <v>605</v>
      </c>
      <c r="B631" s="378">
        <v>3978</v>
      </c>
      <c r="C631" s="379">
        <v>4060</v>
      </c>
      <c r="D631" s="380">
        <f t="shared" si="9"/>
        <v>2.061337355455</v>
      </c>
    </row>
    <row r="632" spans="1:4">
      <c r="A632" s="377" t="s">
        <v>606</v>
      </c>
      <c r="B632" s="378">
        <v>0</v>
      </c>
      <c r="C632" s="381">
        <v>0</v>
      </c>
      <c r="D632" s="380" t="str">
        <f t="shared" si="9"/>
        <v/>
      </c>
    </row>
    <row r="633" spans="1:4">
      <c r="A633" s="377" t="s">
        <v>607</v>
      </c>
      <c r="B633" s="378">
        <v>579</v>
      </c>
      <c r="C633" s="381">
        <v>1245</v>
      </c>
      <c r="D633" s="380">
        <f t="shared" si="9"/>
        <v>115.025906735751</v>
      </c>
    </row>
    <row r="634" spans="1:4">
      <c r="A634" s="377" t="s">
        <v>608</v>
      </c>
      <c r="B634" s="378">
        <v>0</v>
      </c>
      <c r="C634" s="381">
        <v>0</v>
      </c>
      <c r="D634" s="380" t="str">
        <f t="shared" si="9"/>
        <v/>
      </c>
    </row>
    <row r="635" spans="1:4">
      <c r="A635" s="377" t="s">
        <v>609</v>
      </c>
      <c r="B635" s="378">
        <v>1748</v>
      </c>
      <c r="C635" s="381">
        <v>2573</v>
      </c>
      <c r="D635" s="380">
        <f t="shared" si="9"/>
        <v>47.1967963386728</v>
      </c>
    </row>
    <row r="636" spans="1:4">
      <c r="A636" s="377" t="s">
        <v>610</v>
      </c>
      <c r="B636" s="378">
        <v>322</v>
      </c>
      <c r="C636" s="381">
        <v>316</v>
      </c>
      <c r="D636" s="380">
        <f t="shared" si="9"/>
        <v>-1.86335403726708</v>
      </c>
    </row>
    <row r="637" spans="1:4">
      <c r="A637" s="377" t="s">
        <v>611</v>
      </c>
      <c r="B637" s="378">
        <v>1533</v>
      </c>
      <c r="C637" s="381">
        <v>1487</v>
      </c>
      <c r="D637" s="380">
        <f t="shared" si="9"/>
        <v>-3.00065231572081</v>
      </c>
    </row>
    <row r="638" spans="1:4">
      <c r="A638" s="377" t="s">
        <v>169</v>
      </c>
      <c r="B638" s="378">
        <v>189</v>
      </c>
      <c r="C638" s="381">
        <v>208</v>
      </c>
      <c r="D638" s="380">
        <f t="shared" si="9"/>
        <v>10.05291005291</v>
      </c>
    </row>
    <row r="639" spans="1:4">
      <c r="A639" s="377" t="s">
        <v>170</v>
      </c>
      <c r="B639" s="378">
        <v>77</v>
      </c>
      <c r="C639" s="381">
        <v>30</v>
      </c>
      <c r="D639" s="380">
        <f t="shared" si="9"/>
        <v>-61.038961038961</v>
      </c>
    </row>
    <row r="640" spans="1:4">
      <c r="A640" s="377" t="s">
        <v>171</v>
      </c>
      <c r="B640" s="378">
        <v>0</v>
      </c>
      <c r="C640" s="379">
        <v>0</v>
      </c>
      <c r="D640" s="380" t="str">
        <f t="shared" si="9"/>
        <v/>
      </c>
    </row>
    <row r="641" spans="1:4">
      <c r="A641" s="377" t="s">
        <v>612</v>
      </c>
      <c r="B641" s="378">
        <v>81</v>
      </c>
      <c r="C641" s="381">
        <v>187</v>
      </c>
      <c r="D641" s="380">
        <f t="shared" si="9"/>
        <v>130.864197530864</v>
      </c>
    </row>
    <row r="642" spans="1:4">
      <c r="A642" s="377" t="s">
        <v>613</v>
      </c>
      <c r="B642" s="378">
        <v>194</v>
      </c>
      <c r="C642" s="381">
        <v>54</v>
      </c>
      <c r="D642" s="380">
        <f t="shared" si="9"/>
        <v>-72.1649484536082</v>
      </c>
    </row>
    <row r="643" spans="1:4">
      <c r="A643" s="377" t="s">
        <v>614</v>
      </c>
      <c r="B643" s="378">
        <v>0</v>
      </c>
      <c r="C643" s="381">
        <v>0</v>
      </c>
      <c r="D643" s="380" t="str">
        <f t="shared" si="9"/>
        <v/>
      </c>
    </row>
    <row r="644" spans="1:4">
      <c r="A644" s="377" t="s">
        <v>615</v>
      </c>
      <c r="B644" s="378">
        <v>427</v>
      </c>
      <c r="C644" s="381">
        <v>497</v>
      </c>
      <c r="D644" s="380">
        <f t="shared" ref="D644:D707" si="10">IFERROR((C644/B644-1)*100,"")</f>
        <v>16.3934426229508</v>
      </c>
    </row>
    <row r="645" spans="1:4">
      <c r="A645" s="377" t="s">
        <v>616</v>
      </c>
      <c r="B645" s="378">
        <v>565</v>
      </c>
      <c r="C645" s="381">
        <v>511</v>
      </c>
      <c r="D645" s="380">
        <f t="shared" si="10"/>
        <v>-9.5575221238938</v>
      </c>
    </row>
    <row r="646" spans="1:4">
      <c r="A646" s="377" t="s">
        <v>617</v>
      </c>
      <c r="B646" s="378">
        <v>116</v>
      </c>
      <c r="C646" s="381">
        <v>103</v>
      </c>
      <c r="D646" s="380">
        <f t="shared" si="10"/>
        <v>-11.2068965517241</v>
      </c>
    </row>
    <row r="647" spans="1:4">
      <c r="A647" s="377" t="s">
        <v>169</v>
      </c>
      <c r="B647" s="378">
        <v>0</v>
      </c>
      <c r="C647" s="379">
        <v>0</v>
      </c>
      <c r="D647" s="380" t="str">
        <f t="shared" si="10"/>
        <v/>
      </c>
    </row>
    <row r="648" spans="1:4">
      <c r="A648" s="377" t="s">
        <v>170</v>
      </c>
      <c r="B648" s="378">
        <v>0</v>
      </c>
      <c r="C648" s="381">
        <v>0</v>
      </c>
      <c r="D648" s="380" t="str">
        <f t="shared" si="10"/>
        <v/>
      </c>
    </row>
    <row r="649" spans="1:4">
      <c r="A649" s="377" t="s">
        <v>171</v>
      </c>
      <c r="B649" s="378">
        <v>0</v>
      </c>
      <c r="C649" s="381">
        <v>0</v>
      </c>
      <c r="D649" s="380" t="str">
        <f t="shared" si="10"/>
        <v/>
      </c>
    </row>
    <row r="650" spans="1:4">
      <c r="A650" s="377" t="s">
        <v>178</v>
      </c>
      <c r="B650" s="378">
        <v>0</v>
      </c>
      <c r="C650" s="381">
        <v>0</v>
      </c>
      <c r="D650" s="380" t="str">
        <f t="shared" si="10"/>
        <v/>
      </c>
    </row>
    <row r="651" spans="1:4">
      <c r="A651" s="377" t="s">
        <v>618</v>
      </c>
      <c r="B651" s="378">
        <v>116</v>
      </c>
      <c r="C651" s="381">
        <v>103</v>
      </c>
      <c r="D651" s="380">
        <f t="shared" si="10"/>
        <v>-11.2068965517241</v>
      </c>
    </row>
    <row r="652" spans="1:4">
      <c r="A652" s="377" t="s">
        <v>619</v>
      </c>
      <c r="B652" s="378">
        <v>1890</v>
      </c>
      <c r="C652" s="381">
        <v>2360</v>
      </c>
      <c r="D652" s="380">
        <f t="shared" si="10"/>
        <v>24.8677248677249</v>
      </c>
    </row>
    <row r="653" spans="1:4">
      <c r="A653" s="377" t="s">
        <v>620</v>
      </c>
      <c r="B653" s="378">
        <v>1335</v>
      </c>
      <c r="C653" s="381">
        <v>1650</v>
      </c>
      <c r="D653" s="380">
        <f t="shared" si="10"/>
        <v>23.5955056179775</v>
      </c>
    </row>
    <row r="654" spans="1:4">
      <c r="A654" s="377" t="s">
        <v>621</v>
      </c>
      <c r="B654" s="378">
        <v>555</v>
      </c>
      <c r="C654" s="381">
        <v>710</v>
      </c>
      <c r="D654" s="380">
        <f t="shared" si="10"/>
        <v>27.9279279279279</v>
      </c>
    </row>
    <row r="655" spans="1:4">
      <c r="A655" s="377" t="s">
        <v>622</v>
      </c>
      <c r="B655" s="378">
        <v>2006</v>
      </c>
      <c r="C655" s="379">
        <v>2654</v>
      </c>
      <c r="D655" s="380">
        <f t="shared" si="10"/>
        <v>32.3030907278165</v>
      </c>
    </row>
    <row r="656" spans="1:4">
      <c r="A656" s="377" t="s">
        <v>623</v>
      </c>
      <c r="B656" s="378">
        <v>2006</v>
      </c>
      <c r="C656" s="381">
        <v>2653</v>
      </c>
      <c r="D656" s="380">
        <f t="shared" si="10"/>
        <v>32.2532402791625</v>
      </c>
    </row>
    <row r="657" spans="1:4">
      <c r="A657" s="377" t="s">
        <v>624</v>
      </c>
      <c r="B657" s="378">
        <v>0</v>
      </c>
      <c r="C657" s="381">
        <v>1</v>
      </c>
      <c r="D657" s="380" t="str">
        <f t="shared" si="10"/>
        <v/>
      </c>
    </row>
    <row r="658" spans="1:4">
      <c r="A658" s="377" t="s">
        <v>625</v>
      </c>
      <c r="B658" s="378">
        <v>479</v>
      </c>
      <c r="C658" s="381">
        <v>648</v>
      </c>
      <c r="D658" s="380">
        <f t="shared" si="10"/>
        <v>35.2818371607516</v>
      </c>
    </row>
    <row r="659" spans="1:4">
      <c r="A659" s="377" t="s">
        <v>626</v>
      </c>
      <c r="B659" s="378">
        <v>356</v>
      </c>
      <c r="C659" s="381">
        <v>352</v>
      </c>
      <c r="D659" s="380">
        <f t="shared" si="10"/>
        <v>-1.12359550561798</v>
      </c>
    </row>
    <row r="660" spans="1:4">
      <c r="A660" s="377" t="s">
        <v>627</v>
      </c>
      <c r="B660" s="378">
        <v>123</v>
      </c>
      <c r="C660" s="381">
        <v>296</v>
      </c>
      <c r="D660" s="380">
        <f t="shared" si="10"/>
        <v>140.650406504065</v>
      </c>
    </row>
    <row r="661" spans="1:4">
      <c r="A661" s="377" t="s">
        <v>628</v>
      </c>
      <c r="B661" s="378">
        <v>0</v>
      </c>
      <c r="C661" s="381">
        <v>0</v>
      </c>
      <c r="D661" s="380" t="str">
        <f t="shared" si="10"/>
        <v/>
      </c>
    </row>
    <row r="662" spans="1:4">
      <c r="A662" s="377" t="s">
        <v>629</v>
      </c>
      <c r="B662" s="378">
        <v>0</v>
      </c>
      <c r="C662" s="381">
        <v>0</v>
      </c>
      <c r="D662" s="380" t="str">
        <f t="shared" si="10"/>
        <v/>
      </c>
    </row>
    <row r="663" spans="1:4">
      <c r="A663" s="377" t="s">
        <v>630</v>
      </c>
      <c r="B663" s="378">
        <v>0</v>
      </c>
      <c r="C663" s="381">
        <v>0</v>
      </c>
      <c r="D663" s="380" t="str">
        <f t="shared" si="10"/>
        <v/>
      </c>
    </row>
    <row r="664" spans="1:4">
      <c r="A664" s="377" t="s">
        <v>631</v>
      </c>
      <c r="B664" s="378">
        <v>57</v>
      </c>
      <c r="C664" s="379">
        <v>90</v>
      </c>
      <c r="D664" s="380">
        <f t="shared" si="10"/>
        <v>57.8947368421053</v>
      </c>
    </row>
    <row r="665" spans="1:4">
      <c r="A665" s="377" t="s">
        <v>632</v>
      </c>
      <c r="B665" s="378">
        <v>0</v>
      </c>
      <c r="C665" s="381">
        <v>0</v>
      </c>
      <c r="D665" s="380" t="str">
        <f t="shared" si="10"/>
        <v/>
      </c>
    </row>
    <row r="666" spans="1:4">
      <c r="A666" s="377" t="s">
        <v>633</v>
      </c>
      <c r="B666" s="378">
        <v>57</v>
      </c>
      <c r="C666" s="381">
        <v>90</v>
      </c>
      <c r="D666" s="380">
        <f t="shared" si="10"/>
        <v>57.8947368421053</v>
      </c>
    </row>
    <row r="667" spans="1:4">
      <c r="A667" s="377" t="s">
        <v>634</v>
      </c>
      <c r="B667" s="378">
        <v>4585</v>
      </c>
      <c r="C667" s="381">
        <v>1173</v>
      </c>
      <c r="D667" s="380">
        <f t="shared" si="10"/>
        <v>-74.4165757906216</v>
      </c>
    </row>
    <row r="668" ht="27" spans="1:4">
      <c r="A668" s="377" t="s">
        <v>635</v>
      </c>
      <c r="B668" s="378">
        <v>0</v>
      </c>
      <c r="C668" s="381">
        <v>0</v>
      </c>
      <c r="D668" s="380" t="str">
        <f t="shared" si="10"/>
        <v/>
      </c>
    </row>
    <row r="669" ht="27" spans="1:4">
      <c r="A669" s="377" t="s">
        <v>636</v>
      </c>
      <c r="B669" s="378">
        <v>4585</v>
      </c>
      <c r="C669" s="381">
        <v>1173</v>
      </c>
      <c r="D669" s="380">
        <f t="shared" si="10"/>
        <v>-74.4165757906216</v>
      </c>
    </row>
    <row r="670" ht="27" spans="1:4">
      <c r="A670" s="377" t="s">
        <v>637</v>
      </c>
      <c r="B670" s="378">
        <v>0</v>
      </c>
      <c r="C670" s="379">
        <v>0</v>
      </c>
      <c r="D670" s="380" t="str">
        <f t="shared" si="10"/>
        <v/>
      </c>
    </row>
    <row r="671" spans="1:4">
      <c r="A671" s="377" t="s">
        <v>638</v>
      </c>
      <c r="B671" s="378">
        <v>367</v>
      </c>
      <c r="C671" s="381">
        <v>433</v>
      </c>
      <c r="D671" s="380">
        <f t="shared" si="10"/>
        <v>17.983651226158</v>
      </c>
    </row>
    <row r="672" spans="1:4">
      <c r="A672" s="377" t="s">
        <v>639</v>
      </c>
      <c r="B672" s="378">
        <v>0</v>
      </c>
      <c r="C672" s="381">
        <v>0</v>
      </c>
      <c r="D672" s="380" t="str">
        <f t="shared" si="10"/>
        <v/>
      </c>
    </row>
    <row r="673" spans="1:4">
      <c r="A673" s="377" t="s">
        <v>640</v>
      </c>
      <c r="B673" s="378">
        <v>0</v>
      </c>
      <c r="C673" s="379">
        <v>0</v>
      </c>
      <c r="D673" s="380" t="str">
        <f t="shared" si="10"/>
        <v/>
      </c>
    </row>
    <row r="674" spans="1:4">
      <c r="A674" s="377" t="s">
        <v>641</v>
      </c>
      <c r="B674" s="378">
        <v>367</v>
      </c>
      <c r="C674" s="381">
        <v>433</v>
      </c>
      <c r="D674" s="380">
        <f t="shared" si="10"/>
        <v>17.983651226158</v>
      </c>
    </row>
    <row r="675" spans="1:4">
      <c r="A675" s="230" t="s">
        <v>642</v>
      </c>
      <c r="B675" s="378">
        <v>769</v>
      </c>
      <c r="C675" s="381">
        <v>778</v>
      </c>
      <c r="D675" s="380">
        <f t="shared" si="10"/>
        <v>1.17035110533159</v>
      </c>
    </row>
    <row r="676" spans="1:4">
      <c r="A676" s="377" t="s">
        <v>169</v>
      </c>
      <c r="B676" s="378">
        <v>130</v>
      </c>
      <c r="C676" s="379">
        <v>123</v>
      </c>
      <c r="D676" s="380">
        <f t="shared" si="10"/>
        <v>-5.38461538461539</v>
      </c>
    </row>
    <row r="677" spans="1:4">
      <c r="A677" s="377" t="s">
        <v>170</v>
      </c>
      <c r="B677" s="378">
        <v>4</v>
      </c>
      <c r="C677" s="381">
        <v>26</v>
      </c>
      <c r="D677" s="380">
        <f t="shared" si="10"/>
        <v>550</v>
      </c>
    </row>
    <row r="678" spans="1:4">
      <c r="A678" s="377" t="s">
        <v>171</v>
      </c>
      <c r="B678" s="378">
        <v>0</v>
      </c>
      <c r="C678" s="381">
        <v>0</v>
      </c>
      <c r="D678" s="380" t="str">
        <f t="shared" si="10"/>
        <v/>
      </c>
    </row>
    <row r="679" spans="1:4">
      <c r="A679" s="377" t="s">
        <v>643</v>
      </c>
      <c r="B679" s="378">
        <v>202</v>
      </c>
      <c r="C679" s="379">
        <v>166</v>
      </c>
      <c r="D679" s="380">
        <f t="shared" si="10"/>
        <v>-17.8217821782178</v>
      </c>
    </row>
    <row r="680" spans="1:4">
      <c r="A680" s="377" t="s">
        <v>644</v>
      </c>
      <c r="B680" s="378">
        <v>0</v>
      </c>
      <c r="C680" s="381">
        <v>0</v>
      </c>
      <c r="D680" s="380" t="str">
        <f t="shared" si="10"/>
        <v/>
      </c>
    </row>
    <row r="681" spans="1:4">
      <c r="A681" s="377" t="s">
        <v>210</v>
      </c>
      <c r="B681" s="378">
        <v>0</v>
      </c>
      <c r="C681" s="381">
        <v>0</v>
      </c>
      <c r="D681" s="380" t="str">
        <f t="shared" si="10"/>
        <v/>
      </c>
    </row>
    <row r="682" spans="1:4">
      <c r="A682" s="377" t="s">
        <v>178</v>
      </c>
      <c r="B682" s="378">
        <v>97</v>
      </c>
      <c r="C682" s="379">
        <v>101</v>
      </c>
      <c r="D682" s="380">
        <f t="shared" si="10"/>
        <v>4.12371134020619</v>
      </c>
    </row>
    <row r="683" spans="1:4">
      <c r="A683" s="377" t="s">
        <v>645</v>
      </c>
      <c r="B683" s="378">
        <v>336</v>
      </c>
      <c r="C683" s="381">
        <v>362</v>
      </c>
      <c r="D683" s="380">
        <f t="shared" si="10"/>
        <v>7.73809523809523</v>
      </c>
    </row>
    <row r="684" spans="1:4">
      <c r="A684" s="377" t="s">
        <v>646</v>
      </c>
      <c r="B684" s="378">
        <v>6</v>
      </c>
      <c r="C684" s="381">
        <v>5</v>
      </c>
      <c r="D684" s="380">
        <f t="shared" si="10"/>
        <v>-16.6666666666667</v>
      </c>
    </row>
    <row r="685" ht="27" spans="1:4">
      <c r="A685" s="377" t="s">
        <v>647</v>
      </c>
      <c r="B685" s="378">
        <v>6</v>
      </c>
      <c r="C685" s="379">
        <v>5</v>
      </c>
      <c r="D685" s="380">
        <f t="shared" si="10"/>
        <v>-16.6666666666667</v>
      </c>
    </row>
    <row r="686" spans="1:4">
      <c r="A686" s="377" t="s">
        <v>648</v>
      </c>
      <c r="B686" s="378">
        <v>0</v>
      </c>
      <c r="C686" s="381">
        <v>0</v>
      </c>
      <c r="D686" s="380" t="str">
        <f t="shared" si="10"/>
        <v/>
      </c>
    </row>
    <row r="687" spans="1:4">
      <c r="A687" s="377" t="s">
        <v>649</v>
      </c>
      <c r="B687" s="378">
        <v>1668</v>
      </c>
      <c r="C687" s="381">
        <v>2539</v>
      </c>
      <c r="D687" s="380">
        <f t="shared" si="10"/>
        <v>52.2182254196643</v>
      </c>
    </row>
    <row r="688" spans="1:4">
      <c r="A688" s="377" t="s">
        <v>650</v>
      </c>
      <c r="B688" s="378">
        <v>1668</v>
      </c>
      <c r="C688" s="381">
        <v>2539</v>
      </c>
      <c r="D688" s="380">
        <f t="shared" si="10"/>
        <v>52.2182254196643</v>
      </c>
    </row>
    <row r="689" spans="1:4">
      <c r="A689" s="377" t="s">
        <v>651</v>
      </c>
      <c r="B689" s="378">
        <v>40708</v>
      </c>
      <c r="C689" s="379">
        <v>50287</v>
      </c>
      <c r="D689" s="380">
        <f t="shared" si="10"/>
        <v>23.5310012773902</v>
      </c>
    </row>
    <row r="690" spans="1:4">
      <c r="A690" s="377" t="s">
        <v>652</v>
      </c>
      <c r="B690" s="378">
        <v>1014</v>
      </c>
      <c r="C690" s="381">
        <v>827</v>
      </c>
      <c r="D690" s="380">
        <f t="shared" si="10"/>
        <v>-18.4418145956608</v>
      </c>
    </row>
    <row r="691" spans="1:4">
      <c r="A691" s="377" t="s">
        <v>169</v>
      </c>
      <c r="B691" s="378">
        <v>676</v>
      </c>
      <c r="C691" s="381">
        <v>784</v>
      </c>
      <c r="D691" s="380">
        <f t="shared" si="10"/>
        <v>15.9763313609467</v>
      </c>
    </row>
    <row r="692" spans="1:4">
      <c r="A692" s="377" t="s">
        <v>170</v>
      </c>
      <c r="B692" s="378">
        <v>280</v>
      </c>
      <c r="C692" s="381">
        <v>36</v>
      </c>
      <c r="D692" s="380">
        <f t="shared" si="10"/>
        <v>-87.1428571428571</v>
      </c>
    </row>
    <row r="693" spans="1:4">
      <c r="A693" s="377" t="s">
        <v>171</v>
      </c>
      <c r="B693" s="378">
        <v>0</v>
      </c>
      <c r="C693" s="379">
        <v>0</v>
      </c>
      <c r="D693" s="380" t="str">
        <f t="shared" si="10"/>
        <v/>
      </c>
    </row>
    <row r="694" spans="1:4">
      <c r="A694" s="377" t="s">
        <v>653</v>
      </c>
      <c r="B694" s="378">
        <v>58</v>
      </c>
      <c r="C694" s="381">
        <v>7</v>
      </c>
      <c r="D694" s="380">
        <f t="shared" si="10"/>
        <v>-87.9310344827586</v>
      </c>
    </row>
    <row r="695" spans="1:4">
      <c r="A695" s="377" t="s">
        <v>654</v>
      </c>
      <c r="B695" s="378">
        <v>7032</v>
      </c>
      <c r="C695" s="381">
        <v>6771</v>
      </c>
      <c r="D695" s="380">
        <f t="shared" si="10"/>
        <v>-3.71160409556314</v>
      </c>
    </row>
    <row r="696" spans="1:4">
      <c r="A696" s="377" t="s">
        <v>655</v>
      </c>
      <c r="B696" s="378">
        <v>5613</v>
      </c>
      <c r="C696" s="381">
        <v>5738</v>
      </c>
      <c r="D696" s="380">
        <f t="shared" si="10"/>
        <v>2.22697309816497</v>
      </c>
    </row>
    <row r="697" spans="1:4">
      <c r="A697" s="377" t="s">
        <v>656</v>
      </c>
      <c r="B697" s="378">
        <v>1037</v>
      </c>
      <c r="C697" s="381">
        <v>1033</v>
      </c>
      <c r="D697" s="380">
        <f t="shared" si="10"/>
        <v>-0.385728061716495</v>
      </c>
    </row>
    <row r="698" spans="1:4">
      <c r="A698" s="377" t="s">
        <v>657</v>
      </c>
      <c r="B698" s="378">
        <v>0</v>
      </c>
      <c r="C698" s="381">
        <v>0</v>
      </c>
      <c r="D698" s="380" t="str">
        <f t="shared" si="10"/>
        <v/>
      </c>
    </row>
    <row r="699" spans="1:4">
      <c r="A699" s="377" t="s">
        <v>658</v>
      </c>
      <c r="B699" s="378">
        <v>0</v>
      </c>
      <c r="C699" s="381">
        <v>0</v>
      </c>
      <c r="D699" s="380" t="str">
        <f t="shared" si="10"/>
        <v/>
      </c>
    </row>
    <row r="700" spans="1:4">
      <c r="A700" s="377" t="s">
        <v>659</v>
      </c>
      <c r="B700" s="378">
        <v>0</v>
      </c>
      <c r="C700" s="381">
        <v>0</v>
      </c>
      <c r="D700" s="380" t="str">
        <f t="shared" si="10"/>
        <v/>
      </c>
    </row>
    <row r="701" spans="1:4">
      <c r="A701" s="377" t="s">
        <v>660</v>
      </c>
      <c r="B701" s="378">
        <v>0</v>
      </c>
      <c r="C701" s="379">
        <v>0</v>
      </c>
      <c r="D701" s="380" t="str">
        <f t="shared" si="10"/>
        <v/>
      </c>
    </row>
    <row r="702" spans="1:4">
      <c r="A702" s="377" t="s">
        <v>661</v>
      </c>
      <c r="B702" s="378">
        <v>0</v>
      </c>
      <c r="C702" s="381">
        <v>0</v>
      </c>
      <c r="D702" s="380" t="str">
        <f t="shared" si="10"/>
        <v/>
      </c>
    </row>
    <row r="703" spans="1:4">
      <c r="A703" s="377" t="s">
        <v>662</v>
      </c>
      <c r="B703" s="378">
        <v>0</v>
      </c>
      <c r="C703" s="381">
        <v>0</v>
      </c>
      <c r="D703" s="380" t="str">
        <f t="shared" si="10"/>
        <v/>
      </c>
    </row>
    <row r="704" spans="1:4">
      <c r="A704" s="377" t="s">
        <v>663</v>
      </c>
      <c r="B704" s="378">
        <v>0</v>
      </c>
      <c r="C704" s="379">
        <v>0</v>
      </c>
      <c r="D704" s="380" t="str">
        <f t="shared" si="10"/>
        <v/>
      </c>
    </row>
    <row r="705" spans="1:4">
      <c r="A705" s="377" t="s">
        <v>664</v>
      </c>
      <c r="B705" s="378">
        <v>0</v>
      </c>
      <c r="C705" s="381">
        <v>0</v>
      </c>
      <c r="D705" s="380" t="str">
        <f t="shared" si="10"/>
        <v/>
      </c>
    </row>
    <row r="706" spans="1:4">
      <c r="A706" s="377" t="s">
        <v>665</v>
      </c>
      <c r="B706" s="378">
        <v>0</v>
      </c>
      <c r="C706" s="379">
        <v>0</v>
      </c>
      <c r="D706" s="380" t="str">
        <f t="shared" si="10"/>
        <v/>
      </c>
    </row>
    <row r="707" spans="1:4">
      <c r="A707" s="377" t="s">
        <v>666</v>
      </c>
      <c r="B707" s="378">
        <v>0</v>
      </c>
      <c r="C707" s="379">
        <v>0</v>
      </c>
      <c r="D707" s="380" t="str">
        <f t="shared" si="10"/>
        <v/>
      </c>
    </row>
    <row r="708" spans="1:4">
      <c r="A708" s="377" t="s">
        <v>667</v>
      </c>
      <c r="B708" s="378">
        <v>0</v>
      </c>
      <c r="C708" s="381">
        <v>0</v>
      </c>
      <c r="D708" s="380" t="str">
        <f t="shared" ref="D708:D771" si="11">IFERROR((C708/B708-1)*100,"")</f>
        <v/>
      </c>
    </row>
    <row r="709" spans="1:4">
      <c r="A709" s="377" t="s">
        <v>668</v>
      </c>
      <c r="B709" s="378">
        <v>382</v>
      </c>
      <c r="C709" s="381">
        <v>0</v>
      </c>
      <c r="D709" s="380">
        <f t="shared" si="11"/>
        <v>-100</v>
      </c>
    </row>
    <row r="710" spans="1:4">
      <c r="A710" s="377" t="s">
        <v>669</v>
      </c>
      <c r="B710" s="378">
        <v>3127</v>
      </c>
      <c r="C710" s="381">
        <v>2497</v>
      </c>
      <c r="D710" s="380">
        <f t="shared" si="11"/>
        <v>-20.1471058522546</v>
      </c>
    </row>
    <row r="711" spans="1:4">
      <c r="A711" s="377" t="s">
        <v>670</v>
      </c>
      <c r="B711" s="378">
        <v>0</v>
      </c>
      <c r="C711" s="381">
        <v>572</v>
      </c>
      <c r="D711" s="380" t="str">
        <f t="shared" si="11"/>
        <v/>
      </c>
    </row>
    <row r="712" spans="1:4">
      <c r="A712" s="377" t="s">
        <v>671</v>
      </c>
      <c r="B712" s="378">
        <v>2452</v>
      </c>
      <c r="C712" s="379">
        <v>1617</v>
      </c>
      <c r="D712" s="380">
        <f t="shared" si="11"/>
        <v>-34.0538336052202</v>
      </c>
    </row>
    <row r="713" spans="1:4">
      <c r="A713" s="377" t="s">
        <v>672</v>
      </c>
      <c r="B713" s="378">
        <v>675</v>
      </c>
      <c r="C713" s="381">
        <v>308</v>
      </c>
      <c r="D713" s="380">
        <f t="shared" si="11"/>
        <v>-54.3703703703704</v>
      </c>
    </row>
    <row r="714" spans="1:4">
      <c r="A714" s="377" t="s">
        <v>673</v>
      </c>
      <c r="B714" s="378">
        <v>12793</v>
      </c>
      <c r="C714" s="381">
        <v>9975</v>
      </c>
      <c r="D714" s="380">
        <f t="shared" si="11"/>
        <v>-22.0276713827875</v>
      </c>
    </row>
    <row r="715" spans="1:4">
      <c r="A715" s="377" t="s">
        <v>674</v>
      </c>
      <c r="B715" s="378">
        <v>1242</v>
      </c>
      <c r="C715" s="381">
        <v>1320</v>
      </c>
      <c r="D715" s="380">
        <f t="shared" si="11"/>
        <v>6.28019323671498</v>
      </c>
    </row>
    <row r="716" spans="1:4">
      <c r="A716" s="377" t="s">
        <v>675</v>
      </c>
      <c r="B716" s="378">
        <v>42</v>
      </c>
      <c r="C716" s="381">
        <v>58</v>
      </c>
      <c r="D716" s="380">
        <f t="shared" si="11"/>
        <v>38.0952380952381</v>
      </c>
    </row>
    <row r="717" spans="1:4">
      <c r="A717" s="377" t="s">
        <v>676</v>
      </c>
      <c r="B717" s="378">
        <v>1336</v>
      </c>
      <c r="C717" s="381">
        <v>1114</v>
      </c>
      <c r="D717" s="380">
        <f t="shared" si="11"/>
        <v>-16.6167664670659</v>
      </c>
    </row>
    <row r="718" spans="1:4">
      <c r="A718" s="377" t="s">
        <v>677</v>
      </c>
      <c r="B718" s="378">
        <v>0</v>
      </c>
      <c r="C718" s="381">
        <v>0</v>
      </c>
      <c r="D718" s="380" t="str">
        <f t="shared" si="11"/>
        <v/>
      </c>
    </row>
    <row r="719" spans="1:4">
      <c r="A719" s="377" t="s">
        <v>678</v>
      </c>
      <c r="B719" s="378">
        <v>0</v>
      </c>
      <c r="C719" s="381">
        <v>0</v>
      </c>
      <c r="D719" s="380" t="str">
        <f t="shared" si="11"/>
        <v/>
      </c>
    </row>
    <row r="720" spans="1:4">
      <c r="A720" s="377" t="s">
        <v>679</v>
      </c>
      <c r="B720" s="378">
        <v>0</v>
      </c>
      <c r="C720" s="381">
        <v>0</v>
      </c>
      <c r="D720" s="380" t="str">
        <f t="shared" si="11"/>
        <v/>
      </c>
    </row>
    <row r="721" spans="1:4">
      <c r="A721" s="377" t="s">
        <v>680</v>
      </c>
      <c r="B721" s="378">
        <v>0</v>
      </c>
      <c r="C721" s="381">
        <v>0</v>
      </c>
      <c r="D721" s="380" t="str">
        <f t="shared" si="11"/>
        <v/>
      </c>
    </row>
    <row r="722" spans="1:4">
      <c r="A722" s="377" t="s">
        <v>681</v>
      </c>
      <c r="B722" s="378">
        <v>3675</v>
      </c>
      <c r="C722" s="381">
        <v>4705</v>
      </c>
      <c r="D722" s="380">
        <f t="shared" si="11"/>
        <v>28.0272108843537</v>
      </c>
    </row>
    <row r="723" spans="1:4">
      <c r="A723" s="377" t="s">
        <v>682</v>
      </c>
      <c r="B723" s="378">
        <v>405</v>
      </c>
      <c r="C723" s="381">
        <v>545</v>
      </c>
      <c r="D723" s="380">
        <f t="shared" si="11"/>
        <v>34.5679012345679</v>
      </c>
    </row>
    <row r="724" spans="1:4">
      <c r="A724" s="377" t="s">
        <v>683</v>
      </c>
      <c r="B724" s="378">
        <v>3360</v>
      </c>
      <c r="C724" s="381">
        <v>207</v>
      </c>
      <c r="D724" s="380">
        <f t="shared" si="11"/>
        <v>-93.8392857142857</v>
      </c>
    </row>
    <row r="725" spans="1:4">
      <c r="A725" s="377" t="s">
        <v>684</v>
      </c>
      <c r="B725" s="378">
        <v>2733</v>
      </c>
      <c r="C725" s="381">
        <v>2026</v>
      </c>
      <c r="D725" s="380">
        <f t="shared" si="11"/>
        <v>-25.8690084156604</v>
      </c>
    </row>
    <row r="726" spans="1:4">
      <c r="A726" s="377" t="s">
        <v>685</v>
      </c>
      <c r="B726" s="378">
        <v>30</v>
      </c>
      <c r="C726" s="381">
        <v>0</v>
      </c>
      <c r="D726" s="380">
        <f t="shared" si="11"/>
        <v>-100</v>
      </c>
    </row>
    <row r="727" spans="1:4">
      <c r="A727" s="377" t="s">
        <v>686</v>
      </c>
      <c r="B727" s="378">
        <v>30</v>
      </c>
      <c r="C727" s="379">
        <v>0</v>
      </c>
      <c r="D727" s="380">
        <f t="shared" si="11"/>
        <v>-100</v>
      </c>
    </row>
    <row r="728" spans="1:4">
      <c r="A728" s="377" t="s">
        <v>687</v>
      </c>
      <c r="B728" s="378">
        <v>0</v>
      </c>
      <c r="C728" s="381">
        <v>0</v>
      </c>
      <c r="D728" s="380" t="str">
        <f t="shared" si="11"/>
        <v/>
      </c>
    </row>
    <row r="729" spans="1:4">
      <c r="A729" s="377" t="s">
        <v>688</v>
      </c>
      <c r="B729" s="378">
        <v>2766</v>
      </c>
      <c r="C729" s="381">
        <v>3236</v>
      </c>
      <c r="D729" s="380">
        <f t="shared" si="11"/>
        <v>16.9920462762111</v>
      </c>
    </row>
    <row r="730" spans="1:4">
      <c r="A730" s="377" t="s">
        <v>689</v>
      </c>
      <c r="B730" s="378">
        <v>0</v>
      </c>
      <c r="C730" s="381">
        <v>0</v>
      </c>
      <c r="D730" s="380" t="str">
        <f t="shared" si="11"/>
        <v/>
      </c>
    </row>
    <row r="731" spans="1:4">
      <c r="A731" s="377" t="s">
        <v>690</v>
      </c>
      <c r="B731" s="378">
        <v>55</v>
      </c>
      <c r="C731" s="379">
        <v>10</v>
      </c>
      <c r="D731" s="380">
        <f t="shared" si="11"/>
        <v>-81.8181818181818</v>
      </c>
    </row>
    <row r="732" spans="1:4">
      <c r="A732" s="377" t="s">
        <v>691</v>
      </c>
      <c r="B732" s="378">
        <v>2711</v>
      </c>
      <c r="C732" s="381">
        <v>3226</v>
      </c>
      <c r="D732" s="380">
        <f t="shared" si="11"/>
        <v>18.9966801918111</v>
      </c>
    </row>
    <row r="733" spans="1:4">
      <c r="A733" s="377" t="s">
        <v>692</v>
      </c>
      <c r="B733" s="378">
        <v>9802</v>
      </c>
      <c r="C733" s="381">
        <v>12376</v>
      </c>
      <c r="D733" s="380">
        <f t="shared" si="11"/>
        <v>26.2599469496021</v>
      </c>
    </row>
    <row r="734" spans="1:4">
      <c r="A734" s="377" t="s">
        <v>693</v>
      </c>
      <c r="B734" s="378">
        <v>1886</v>
      </c>
      <c r="C734" s="381">
        <v>2155</v>
      </c>
      <c r="D734" s="380">
        <f t="shared" si="11"/>
        <v>14.2629904559915</v>
      </c>
    </row>
    <row r="735" spans="1:4">
      <c r="A735" s="377" t="s">
        <v>694</v>
      </c>
      <c r="B735" s="378">
        <v>3658</v>
      </c>
      <c r="C735" s="381">
        <v>4825</v>
      </c>
      <c r="D735" s="380">
        <f t="shared" si="11"/>
        <v>31.9026790595954</v>
      </c>
    </row>
    <row r="736" spans="1:4">
      <c r="A736" s="377" t="s">
        <v>695</v>
      </c>
      <c r="B736" s="378">
        <v>4212</v>
      </c>
      <c r="C736" s="381">
        <v>5125</v>
      </c>
      <c r="D736" s="380">
        <f t="shared" si="11"/>
        <v>21.67616334283</v>
      </c>
    </row>
    <row r="737" spans="1:4">
      <c r="A737" s="377" t="s">
        <v>696</v>
      </c>
      <c r="B737" s="378">
        <v>46</v>
      </c>
      <c r="C737" s="381">
        <v>271</v>
      </c>
      <c r="D737" s="380">
        <f t="shared" si="11"/>
        <v>489.130434782609</v>
      </c>
    </row>
    <row r="738" spans="1:4">
      <c r="A738" s="377" t="s">
        <v>697</v>
      </c>
      <c r="B738" s="378">
        <v>2460</v>
      </c>
      <c r="C738" s="381">
        <v>13367</v>
      </c>
      <c r="D738" s="380">
        <f t="shared" si="11"/>
        <v>443.373983739837</v>
      </c>
    </row>
    <row r="739" ht="27" spans="1:4">
      <c r="A739" s="377" t="s">
        <v>698</v>
      </c>
      <c r="B739" s="378">
        <v>0</v>
      </c>
      <c r="C739" s="381">
        <v>30</v>
      </c>
      <c r="D739" s="380" t="str">
        <f t="shared" si="11"/>
        <v/>
      </c>
    </row>
    <row r="740" ht="27" spans="1:4">
      <c r="A740" s="377" t="s">
        <v>699</v>
      </c>
      <c r="B740" s="378">
        <v>2460</v>
      </c>
      <c r="C740" s="381">
        <v>13337</v>
      </c>
      <c r="D740" s="380">
        <f t="shared" si="11"/>
        <v>442.154471544715</v>
      </c>
    </row>
    <row r="741" ht="27" spans="1:4">
      <c r="A741" s="377" t="s">
        <v>700</v>
      </c>
      <c r="B741" s="378">
        <v>0</v>
      </c>
      <c r="C741" s="381">
        <v>0</v>
      </c>
      <c r="D741" s="380" t="str">
        <f t="shared" si="11"/>
        <v/>
      </c>
    </row>
    <row r="742" spans="1:4">
      <c r="A742" s="377" t="s">
        <v>701</v>
      </c>
      <c r="B742" s="378">
        <v>73</v>
      </c>
      <c r="C742" s="381">
        <v>440</v>
      </c>
      <c r="D742" s="380">
        <f t="shared" si="11"/>
        <v>502.739726027397</v>
      </c>
    </row>
    <row r="743" spans="1:4">
      <c r="A743" s="377" t="s">
        <v>702</v>
      </c>
      <c r="B743" s="378">
        <v>17</v>
      </c>
      <c r="C743" s="379">
        <v>440</v>
      </c>
      <c r="D743" s="380">
        <f t="shared" si="11"/>
        <v>2488.23529411765</v>
      </c>
    </row>
    <row r="744" spans="1:4">
      <c r="A744" s="377" t="s">
        <v>703</v>
      </c>
      <c r="B744" s="378">
        <v>0</v>
      </c>
      <c r="C744" s="381">
        <v>0</v>
      </c>
      <c r="D744" s="380" t="str">
        <f t="shared" si="11"/>
        <v/>
      </c>
    </row>
    <row r="745" spans="1:4">
      <c r="A745" s="377" t="s">
        <v>704</v>
      </c>
      <c r="B745" s="378">
        <v>56</v>
      </c>
      <c r="C745" s="381">
        <v>0</v>
      </c>
      <c r="D745" s="380">
        <f t="shared" si="11"/>
        <v>-100</v>
      </c>
    </row>
    <row r="746" spans="1:4">
      <c r="A746" s="377" t="s">
        <v>705</v>
      </c>
      <c r="B746" s="378">
        <v>109</v>
      </c>
      <c r="C746" s="379">
        <v>6</v>
      </c>
      <c r="D746" s="380">
        <f t="shared" si="11"/>
        <v>-94.4954128440367</v>
      </c>
    </row>
    <row r="747" spans="1:4">
      <c r="A747" s="377" t="s">
        <v>706</v>
      </c>
      <c r="B747" s="378">
        <v>109</v>
      </c>
      <c r="C747" s="381">
        <v>6</v>
      </c>
      <c r="D747" s="380">
        <f t="shared" si="11"/>
        <v>-94.4954128440367</v>
      </c>
    </row>
    <row r="748" spans="1:4">
      <c r="A748" s="377" t="s">
        <v>707</v>
      </c>
      <c r="B748" s="378">
        <v>0</v>
      </c>
      <c r="C748" s="381">
        <v>0</v>
      </c>
      <c r="D748" s="380" t="str">
        <f t="shared" si="11"/>
        <v/>
      </c>
    </row>
    <row r="749" spans="1:4">
      <c r="A749" s="377" t="s">
        <v>708</v>
      </c>
      <c r="B749" s="378">
        <v>724</v>
      </c>
      <c r="C749" s="381">
        <v>721</v>
      </c>
      <c r="D749" s="380">
        <f t="shared" si="11"/>
        <v>-0.41436464088398</v>
      </c>
    </row>
    <row r="750" spans="1:4">
      <c r="A750" s="377" t="s">
        <v>169</v>
      </c>
      <c r="B750" s="378">
        <v>613</v>
      </c>
      <c r="C750" s="379">
        <v>641</v>
      </c>
      <c r="D750" s="380">
        <f t="shared" si="11"/>
        <v>4.56769983686787</v>
      </c>
    </row>
    <row r="751" spans="1:4">
      <c r="A751" s="377" t="s">
        <v>170</v>
      </c>
      <c r="B751" s="378">
        <v>2</v>
      </c>
      <c r="C751" s="381">
        <v>0</v>
      </c>
      <c r="D751" s="380">
        <f t="shared" si="11"/>
        <v>-100</v>
      </c>
    </row>
    <row r="752" spans="1:4">
      <c r="A752" s="377" t="s">
        <v>171</v>
      </c>
      <c r="B752" s="378">
        <v>0</v>
      </c>
      <c r="C752" s="381">
        <v>0</v>
      </c>
      <c r="D752" s="380" t="str">
        <f t="shared" si="11"/>
        <v/>
      </c>
    </row>
    <row r="753" spans="1:4">
      <c r="A753" s="377" t="s">
        <v>210</v>
      </c>
      <c r="B753" s="378">
        <v>63</v>
      </c>
      <c r="C753" s="381">
        <v>24</v>
      </c>
      <c r="D753" s="380">
        <f t="shared" si="11"/>
        <v>-61.9047619047619</v>
      </c>
    </row>
    <row r="754" spans="1:4">
      <c r="A754" s="377" t="s">
        <v>709</v>
      </c>
      <c r="B754" s="378">
        <v>30</v>
      </c>
      <c r="C754" s="381">
        <v>17</v>
      </c>
      <c r="D754" s="380">
        <f t="shared" si="11"/>
        <v>-43.3333333333333</v>
      </c>
    </row>
    <row r="755" spans="1:4">
      <c r="A755" s="377" t="s">
        <v>710</v>
      </c>
      <c r="B755" s="378">
        <v>0</v>
      </c>
      <c r="C755" s="379">
        <v>6</v>
      </c>
      <c r="D755" s="380" t="str">
        <f t="shared" si="11"/>
        <v/>
      </c>
    </row>
    <row r="756" spans="1:4">
      <c r="A756" s="377" t="s">
        <v>178</v>
      </c>
      <c r="B756" s="378">
        <v>0</v>
      </c>
      <c r="C756" s="381">
        <v>0</v>
      </c>
      <c r="D756" s="380" t="str">
        <f t="shared" si="11"/>
        <v/>
      </c>
    </row>
    <row r="757" spans="1:4">
      <c r="A757" s="377" t="s">
        <v>711</v>
      </c>
      <c r="B757" s="378">
        <v>16</v>
      </c>
      <c r="C757" s="381">
        <v>33</v>
      </c>
      <c r="D757" s="380">
        <f t="shared" si="11"/>
        <v>106.25</v>
      </c>
    </row>
    <row r="758" spans="1:4">
      <c r="A758" s="377" t="s">
        <v>712</v>
      </c>
      <c r="B758" s="378">
        <v>2</v>
      </c>
      <c r="C758" s="381">
        <v>5</v>
      </c>
      <c r="D758" s="380">
        <f t="shared" si="11"/>
        <v>150</v>
      </c>
    </row>
    <row r="759" spans="1:4">
      <c r="A759" s="377" t="s">
        <v>713</v>
      </c>
      <c r="B759" s="378">
        <v>2</v>
      </c>
      <c r="C759" s="379">
        <v>5</v>
      </c>
      <c r="D759" s="380">
        <f t="shared" si="11"/>
        <v>150</v>
      </c>
    </row>
    <row r="760" spans="1:4">
      <c r="A760" s="377" t="s">
        <v>714</v>
      </c>
      <c r="B760" s="378">
        <v>0</v>
      </c>
      <c r="C760" s="381">
        <v>50</v>
      </c>
      <c r="D760" s="380" t="str">
        <f t="shared" si="11"/>
        <v/>
      </c>
    </row>
    <row r="761" spans="1:4">
      <c r="A761" s="377" t="s">
        <v>169</v>
      </c>
      <c r="B761" s="378">
        <v>0</v>
      </c>
      <c r="C761" s="381">
        <v>0</v>
      </c>
      <c r="D761" s="380" t="str">
        <f t="shared" si="11"/>
        <v/>
      </c>
    </row>
    <row r="762" spans="1:4">
      <c r="A762" s="377" t="s">
        <v>170</v>
      </c>
      <c r="B762" s="378">
        <v>0</v>
      </c>
      <c r="C762" s="381">
        <v>0</v>
      </c>
      <c r="D762" s="380" t="str">
        <f t="shared" si="11"/>
        <v/>
      </c>
    </row>
    <row r="763" spans="1:4">
      <c r="A763" s="377" t="s">
        <v>171</v>
      </c>
      <c r="B763" s="378">
        <v>0</v>
      </c>
      <c r="C763" s="379">
        <v>0</v>
      </c>
      <c r="D763" s="380" t="str">
        <f t="shared" si="11"/>
        <v/>
      </c>
    </row>
    <row r="764" spans="1:4">
      <c r="A764" s="377" t="s">
        <v>686</v>
      </c>
      <c r="B764" s="378">
        <v>0</v>
      </c>
      <c r="C764" s="381">
        <v>50</v>
      </c>
      <c r="D764" s="380" t="str">
        <f t="shared" si="11"/>
        <v/>
      </c>
    </row>
    <row r="765" spans="1:4">
      <c r="A765" s="377" t="s">
        <v>715</v>
      </c>
      <c r="B765" s="378">
        <v>0</v>
      </c>
      <c r="C765" s="381">
        <v>0</v>
      </c>
      <c r="D765" s="380" t="str">
        <f t="shared" si="11"/>
        <v/>
      </c>
    </row>
    <row r="766" spans="1:4">
      <c r="A766" s="377" t="s">
        <v>716</v>
      </c>
      <c r="B766" s="378">
        <v>0</v>
      </c>
      <c r="C766" s="379">
        <v>16</v>
      </c>
      <c r="D766" s="380" t="str">
        <f t="shared" si="11"/>
        <v/>
      </c>
    </row>
    <row r="767" spans="1:4">
      <c r="A767" s="377" t="s">
        <v>169</v>
      </c>
      <c r="B767" s="378">
        <v>0</v>
      </c>
      <c r="C767" s="381">
        <v>0</v>
      </c>
      <c r="D767" s="380" t="str">
        <f t="shared" si="11"/>
        <v/>
      </c>
    </row>
    <row r="768" spans="1:4">
      <c r="A768" s="377" t="s">
        <v>170</v>
      </c>
      <c r="B768" s="378">
        <v>0</v>
      </c>
      <c r="C768" s="381">
        <v>0</v>
      </c>
      <c r="D768" s="380" t="str">
        <f t="shared" si="11"/>
        <v/>
      </c>
    </row>
    <row r="769" spans="1:4">
      <c r="A769" s="377" t="s">
        <v>171</v>
      </c>
      <c r="B769" s="378">
        <v>0</v>
      </c>
      <c r="C769" s="381">
        <v>0</v>
      </c>
      <c r="D769" s="380" t="str">
        <f t="shared" si="11"/>
        <v/>
      </c>
    </row>
    <row r="770" spans="1:4">
      <c r="A770" s="377" t="s">
        <v>717</v>
      </c>
      <c r="B770" s="378">
        <v>0</v>
      </c>
      <c r="C770" s="381">
        <v>16</v>
      </c>
      <c r="D770" s="380" t="str">
        <f t="shared" si="11"/>
        <v/>
      </c>
    </row>
    <row r="771" spans="1:4">
      <c r="A771" s="377" t="s">
        <v>718</v>
      </c>
      <c r="B771" s="378">
        <v>776</v>
      </c>
      <c r="C771" s="381">
        <v>0</v>
      </c>
      <c r="D771" s="380">
        <f t="shared" si="11"/>
        <v>-100</v>
      </c>
    </row>
    <row r="772" spans="1:4">
      <c r="A772" s="377" t="s">
        <v>719</v>
      </c>
      <c r="B772" s="378">
        <v>776</v>
      </c>
      <c r="C772" s="381">
        <v>0</v>
      </c>
      <c r="D772" s="380">
        <f t="shared" ref="D772:D835" si="12">IFERROR((C772/B772-1)*100,"")</f>
        <v>-100</v>
      </c>
    </row>
    <row r="773" spans="1:4">
      <c r="A773" s="377" t="s">
        <v>720</v>
      </c>
      <c r="B773" s="378">
        <v>5001</v>
      </c>
      <c r="C773" s="381">
        <v>2756</v>
      </c>
      <c r="D773" s="380">
        <f t="shared" si="12"/>
        <v>-44.8910217956409</v>
      </c>
    </row>
    <row r="774" spans="1:4">
      <c r="A774" s="377" t="s">
        <v>721</v>
      </c>
      <c r="B774" s="378">
        <v>283</v>
      </c>
      <c r="C774" s="381">
        <v>205</v>
      </c>
      <c r="D774" s="380">
        <f t="shared" si="12"/>
        <v>-27.5618374558304</v>
      </c>
    </row>
    <row r="775" spans="1:4">
      <c r="A775" s="377" t="s">
        <v>169</v>
      </c>
      <c r="B775" s="378">
        <v>94</v>
      </c>
      <c r="C775" s="379">
        <v>20</v>
      </c>
      <c r="D775" s="380">
        <f t="shared" si="12"/>
        <v>-78.7234042553192</v>
      </c>
    </row>
    <row r="776" spans="1:4">
      <c r="A776" s="377" t="s">
        <v>170</v>
      </c>
      <c r="B776" s="378">
        <v>20</v>
      </c>
      <c r="C776" s="381">
        <v>0</v>
      </c>
      <c r="D776" s="380">
        <f t="shared" si="12"/>
        <v>-100</v>
      </c>
    </row>
    <row r="777" spans="1:4">
      <c r="A777" s="377" t="s">
        <v>171</v>
      </c>
      <c r="B777" s="378">
        <v>0</v>
      </c>
      <c r="C777" s="379">
        <v>0</v>
      </c>
      <c r="D777" s="380" t="str">
        <f t="shared" si="12"/>
        <v/>
      </c>
    </row>
    <row r="778" spans="1:4">
      <c r="A778" s="377" t="s">
        <v>722</v>
      </c>
      <c r="B778" s="378">
        <v>0</v>
      </c>
      <c r="C778" s="381">
        <v>0</v>
      </c>
      <c r="D778" s="380" t="str">
        <f t="shared" si="12"/>
        <v/>
      </c>
    </row>
    <row r="779" spans="1:4">
      <c r="A779" s="377" t="s">
        <v>723</v>
      </c>
      <c r="B779" s="378">
        <v>0</v>
      </c>
      <c r="C779" s="379">
        <v>0</v>
      </c>
      <c r="D779" s="380" t="str">
        <f t="shared" si="12"/>
        <v/>
      </c>
    </row>
    <row r="780" spans="1:4">
      <c r="A780" s="377" t="s">
        <v>724</v>
      </c>
      <c r="B780" s="378">
        <v>0</v>
      </c>
      <c r="C780" s="379">
        <v>0</v>
      </c>
      <c r="D780" s="380" t="str">
        <f t="shared" si="12"/>
        <v/>
      </c>
    </row>
    <row r="781" spans="1:4">
      <c r="A781" s="377" t="s">
        <v>725</v>
      </c>
      <c r="B781" s="378">
        <v>0</v>
      </c>
      <c r="C781" s="381">
        <v>0</v>
      </c>
      <c r="D781" s="380" t="str">
        <f t="shared" si="12"/>
        <v/>
      </c>
    </row>
    <row r="782" spans="1:4">
      <c r="A782" s="377" t="s">
        <v>726</v>
      </c>
      <c r="B782" s="378">
        <v>0</v>
      </c>
      <c r="C782" s="381">
        <v>0</v>
      </c>
      <c r="D782" s="380" t="str">
        <f t="shared" si="12"/>
        <v/>
      </c>
    </row>
    <row r="783" spans="1:4">
      <c r="A783" s="377" t="s">
        <v>727</v>
      </c>
      <c r="B783" s="378">
        <v>169</v>
      </c>
      <c r="C783" s="381">
        <v>185</v>
      </c>
      <c r="D783" s="380">
        <f t="shared" si="12"/>
        <v>9.46745562130178</v>
      </c>
    </row>
    <row r="784" spans="1:4">
      <c r="A784" s="377" t="s">
        <v>728</v>
      </c>
      <c r="B784" s="378">
        <v>20</v>
      </c>
      <c r="C784" s="381">
        <v>3</v>
      </c>
      <c r="D784" s="380">
        <f t="shared" si="12"/>
        <v>-85</v>
      </c>
    </row>
    <row r="785" spans="1:4">
      <c r="A785" s="377" t="s">
        <v>729</v>
      </c>
      <c r="B785" s="378">
        <v>0</v>
      </c>
      <c r="C785" s="381">
        <v>0</v>
      </c>
      <c r="D785" s="380" t="str">
        <f t="shared" si="12"/>
        <v/>
      </c>
    </row>
    <row r="786" spans="1:4">
      <c r="A786" s="377" t="s">
        <v>730</v>
      </c>
      <c r="B786" s="378">
        <v>0</v>
      </c>
      <c r="C786" s="381">
        <v>0</v>
      </c>
      <c r="D786" s="380" t="str">
        <f t="shared" si="12"/>
        <v/>
      </c>
    </row>
    <row r="787" spans="1:4">
      <c r="A787" s="377" t="s">
        <v>731</v>
      </c>
      <c r="B787" s="378">
        <v>20</v>
      </c>
      <c r="C787" s="381">
        <v>3</v>
      </c>
      <c r="D787" s="380">
        <f t="shared" si="12"/>
        <v>-85</v>
      </c>
    </row>
    <row r="788" spans="1:4">
      <c r="A788" s="377" t="s">
        <v>732</v>
      </c>
      <c r="B788" s="378">
        <v>2373</v>
      </c>
      <c r="C788" s="381">
        <v>2256</v>
      </c>
      <c r="D788" s="380">
        <f t="shared" si="12"/>
        <v>-4.93046776232617</v>
      </c>
    </row>
    <row r="789" spans="1:4">
      <c r="A789" s="377" t="s">
        <v>733</v>
      </c>
      <c r="B789" s="378">
        <v>1415</v>
      </c>
      <c r="C789" s="381">
        <v>0</v>
      </c>
      <c r="D789" s="380">
        <f t="shared" si="12"/>
        <v>-100</v>
      </c>
    </row>
    <row r="790" spans="1:4">
      <c r="A790" s="377" t="s">
        <v>734</v>
      </c>
      <c r="B790" s="378">
        <v>863</v>
      </c>
      <c r="C790" s="379">
        <v>2256</v>
      </c>
      <c r="D790" s="380">
        <f t="shared" si="12"/>
        <v>161.413673232908</v>
      </c>
    </row>
    <row r="791" spans="1:4">
      <c r="A791" s="377" t="s">
        <v>735</v>
      </c>
      <c r="B791" s="378">
        <v>0</v>
      </c>
      <c r="C791" s="381">
        <v>0</v>
      </c>
      <c r="D791" s="380" t="str">
        <f t="shared" si="12"/>
        <v/>
      </c>
    </row>
    <row r="792" spans="1:4">
      <c r="A792" s="377" t="s">
        <v>736</v>
      </c>
      <c r="B792" s="378">
        <v>0</v>
      </c>
      <c r="C792" s="381">
        <v>0</v>
      </c>
      <c r="D792" s="380" t="str">
        <f t="shared" si="12"/>
        <v/>
      </c>
    </row>
    <row r="793" spans="1:4">
      <c r="A793" s="377" t="s">
        <v>737</v>
      </c>
      <c r="B793" s="378">
        <v>0</v>
      </c>
      <c r="C793" s="381">
        <v>0</v>
      </c>
      <c r="D793" s="380" t="str">
        <f t="shared" si="12"/>
        <v/>
      </c>
    </row>
    <row r="794" spans="1:4">
      <c r="A794" s="377" t="s">
        <v>738</v>
      </c>
      <c r="B794" s="378">
        <v>0</v>
      </c>
      <c r="C794" s="379">
        <v>0</v>
      </c>
      <c r="D794" s="380" t="str">
        <f t="shared" si="12"/>
        <v/>
      </c>
    </row>
    <row r="795" spans="1:4">
      <c r="A795" s="377" t="s">
        <v>739</v>
      </c>
      <c r="B795" s="378">
        <v>25</v>
      </c>
      <c r="C795" s="381">
        <v>0</v>
      </c>
      <c r="D795" s="380">
        <f t="shared" si="12"/>
        <v>-100</v>
      </c>
    </row>
    <row r="796" spans="1:4">
      <c r="A796" s="377" t="s">
        <v>740</v>
      </c>
      <c r="B796" s="378">
        <v>70</v>
      </c>
      <c r="C796" s="381">
        <v>0</v>
      </c>
      <c r="D796" s="380">
        <f t="shared" si="12"/>
        <v>-100</v>
      </c>
    </row>
    <row r="797" spans="1:4">
      <c r="A797" s="377" t="s">
        <v>741</v>
      </c>
      <c r="B797" s="378">
        <v>1745</v>
      </c>
      <c r="C797" s="381">
        <v>0</v>
      </c>
      <c r="D797" s="380">
        <f t="shared" si="12"/>
        <v>-100</v>
      </c>
    </row>
    <row r="798" spans="1:4">
      <c r="A798" s="377" t="s">
        <v>742</v>
      </c>
      <c r="B798" s="378">
        <v>0</v>
      </c>
      <c r="C798" s="381">
        <v>0</v>
      </c>
      <c r="D798" s="380" t="str">
        <f t="shared" si="12"/>
        <v/>
      </c>
    </row>
    <row r="799" spans="1:4">
      <c r="A799" s="377" t="s">
        <v>743</v>
      </c>
      <c r="B799" s="378">
        <v>1700</v>
      </c>
      <c r="C799" s="381">
        <v>0</v>
      </c>
      <c r="D799" s="380">
        <f t="shared" si="12"/>
        <v>-100</v>
      </c>
    </row>
    <row r="800" spans="1:4">
      <c r="A800" s="377" t="s">
        <v>744</v>
      </c>
      <c r="B800" s="378">
        <v>0</v>
      </c>
      <c r="C800" s="381">
        <v>0</v>
      </c>
      <c r="D800" s="380" t="str">
        <f t="shared" si="12"/>
        <v/>
      </c>
    </row>
    <row r="801" spans="1:4">
      <c r="A801" s="377" t="s">
        <v>745</v>
      </c>
      <c r="B801" s="378">
        <v>0</v>
      </c>
      <c r="C801" s="381">
        <v>0</v>
      </c>
      <c r="D801" s="380" t="str">
        <f t="shared" si="12"/>
        <v/>
      </c>
    </row>
    <row r="802" spans="1:4">
      <c r="A802" s="377" t="s">
        <v>746</v>
      </c>
      <c r="B802" s="378">
        <v>0</v>
      </c>
      <c r="C802" s="381">
        <v>0</v>
      </c>
      <c r="D802" s="380" t="str">
        <f t="shared" si="12"/>
        <v/>
      </c>
    </row>
    <row r="803" spans="1:4">
      <c r="A803" s="377" t="s">
        <v>747</v>
      </c>
      <c r="B803" s="378">
        <v>45</v>
      </c>
      <c r="C803" s="379">
        <v>0</v>
      </c>
      <c r="D803" s="380">
        <f t="shared" si="12"/>
        <v>-100</v>
      </c>
    </row>
    <row r="804" spans="1:4">
      <c r="A804" s="377" t="s">
        <v>748</v>
      </c>
      <c r="B804" s="378">
        <v>28</v>
      </c>
      <c r="C804" s="381">
        <v>125</v>
      </c>
      <c r="D804" s="380">
        <f t="shared" si="12"/>
        <v>346.428571428571</v>
      </c>
    </row>
    <row r="805" spans="1:4">
      <c r="A805" s="377" t="s">
        <v>749</v>
      </c>
      <c r="B805" s="378">
        <v>28</v>
      </c>
      <c r="C805" s="381">
        <v>24</v>
      </c>
      <c r="D805" s="380">
        <f t="shared" si="12"/>
        <v>-14.2857142857143</v>
      </c>
    </row>
    <row r="806" spans="1:4">
      <c r="A806" s="377" t="s">
        <v>750</v>
      </c>
      <c r="B806" s="378">
        <v>0</v>
      </c>
      <c r="C806" s="381">
        <v>0</v>
      </c>
      <c r="D806" s="380" t="str">
        <f t="shared" si="12"/>
        <v/>
      </c>
    </row>
    <row r="807" spans="1:4">
      <c r="A807" s="377" t="s">
        <v>751</v>
      </c>
      <c r="B807" s="378">
        <v>0</v>
      </c>
      <c r="C807" s="381">
        <v>0</v>
      </c>
      <c r="D807" s="380" t="str">
        <f t="shared" si="12"/>
        <v/>
      </c>
    </row>
    <row r="808" spans="1:4">
      <c r="A808" s="377" t="s">
        <v>752</v>
      </c>
      <c r="B808" s="378">
        <v>0</v>
      </c>
      <c r="C808" s="381">
        <v>0</v>
      </c>
      <c r="D808" s="380" t="str">
        <f t="shared" si="12"/>
        <v/>
      </c>
    </row>
    <row r="809" spans="1:4">
      <c r="A809" s="377" t="s">
        <v>753</v>
      </c>
      <c r="B809" s="378">
        <v>0</v>
      </c>
      <c r="C809" s="381">
        <v>0</v>
      </c>
      <c r="D809" s="380" t="str">
        <f t="shared" si="12"/>
        <v/>
      </c>
    </row>
    <row r="810" spans="1:4">
      <c r="A810" s="377" t="s">
        <v>754</v>
      </c>
      <c r="B810" s="378">
        <v>0</v>
      </c>
      <c r="C810" s="379">
        <v>101</v>
      </c>
      <c r="D810" s="380" t="str">
        <f t="shared" si="12"/>
        <v/>
      </c>
    </row>
    <row r="811" spans="1:4">
      <c r="A811" s="377" t="s">
        <v>755</v>
      </c>
      <c r="B811" s="378">
        <v>0</v>
      </c>
      <c r="C811" s="381">
        <v>0</v>
      </c>
      <c r="D811" s="380" t="str">
        <f t="shared" si="12"/>
        <v/>
      </c>
    </row>
    <row r="812" spans="1:4">
      <c r="A812" s="377" t="s">
        <v>756</v>
      </c>
      <c r="B812" s="378">
        <v>0</v>
      </c>
      <c r="C812" s="381">
        <v>0</v>
      </c>
      <c r="D812" s="380" t="str">
        <f t="shared" si="12"/>
        <v/>
      </c>
    </row>
    <row r="813" spans="1:4">
      <c r="A813" s="377" t="s">
        <v>757</v>
      </c>
      <c r="B813" s="378">
        <v>0</v>
      </c>
      <c r="C813" s="381">
        <v>0</v>
      </c>
      <c r="D813" s="380" t="str">
        <f t="shared" si="12"/>
        <v/>
      </c>
    </row>
    <row r="814" spans="1:4">
      <c r="A814" s="377" t="s">
        <v>758</v>
      </c>
      <c r="B814" s="378">
        <v>0</v>
      </c>
      <c r="C814" s="381">
        <v>0</v>
      </c>
      <c r="D814" s="380" t="str">
        <f t="shared" si="12"/>
        <v/>
      </c>
    </row>
    <row r="815" spans="1:4">
      <c r="A815" s="377" t="s">
        <v>759</v>
      </c>
      <c r="B815" s="378">
        <v>0</v>
      </c>
      <c r="C815" s="381">
        <v>0</v>
      </c>
      <c r="D815" s="380" t="str">
        <f t="shared" si="12"/>
        <v/>
      </c>
    </row>
    <row r="816" spans="1:4">
      <c r="A816" s="377" t="s">
        <v>760</v>
      </c>
      <c r="B816" s="378">
        <v>0</v>
      </c>
      <c r="C816" s="381">
        <v>0</v>
      </c>
      <c r="D816" s="380" t="str">
        <f t="shared" si="12"/>
        <v/>
      </c>
    </row>
    <row r="817" spans="1:4">
      <c r="A817" s="377" t="s">
        <v>761</v>
      </c>
      <c r="B817" s="378">
        <v>0</v>
      </c>
      <c r="C817" s="379">
        <v>0</v>
      </c>
      <c r="D817" s="380" t="str">
        <f t="shared" si="12"/>
        <v/>
      </c>
    </row>
    <row r="818" spans="1:4">
      <c r="A818" s="377" t="s">
        <v>762</v>
      </c>
      <c r="B818" s="378">
        <v>0</v>
      </c>
      <c r="C818" s="381">
        <v>0</v>
      </c>
      <c r="D818" s="380" t="str">
        <f t="shared" si="12"/>
        <v/>
      </c>
    </row>
    <row r="819" spans="1:4">
      <c r="A819" s="377" t="s">
        <v>763</v>
      </c>
      <c r="B819" s="378">
        <v>0</v>
      </c>
      <c r="C819" s="381">
        <v>0</v>
      </c>
      <c r="D819" s="380" t="str">
        <f t="shared" si="12"/>
        <v/>
      </c>
    </row>
    <row r="820" spans="1:4">
      <c r="A820" s="377" t="s">
        <v>764</v>
      </c>
      <c r="B820" s="378">
        <v>0</v>
      </c>
      <c r="C820" s="381">
        <v>0</v>
      </c>
      <c r="D820" s="380" t="str">
        <f t="shared" si="12"/>
        <v/>
      </c>
    </row>
    <row r="821" spans="1:4">
      <c r="A821" s="377" t="s">
        <v>765</v>
      </c>
      <c r="B821" s="378">
        <v>0</v>
      </c>
      <c r="C821" s="381">
        <v>0</v>
      </c>
      <c r="D821" s="380" t="str">
        <f t="shared" si="12"/>
        <v/>
      </c>
    </row>
    <row r="822" spans="1:4">
      <c r="A822" s="377" t="s">
        <v>766</v>
      </c>
      <c r="B822" s="378">
        <v>0</v>
      </c>
      <c r="C822" s="381">
        <v>0</v>
      </c>
      <c r="D822" s="380" t="str">
        <f t="shared" si="12"/>
        <v/>
      </c>
    </row>
    <row r="823" spans="1:4">
      <c r="A823" s="377" t="s">
        <v>767</v>
      </c>
      <c r="B823" s="378">
        <v>0</v>
      </c>
      <c r="C823" s="379">
        <v>0</v>
      </c>
      <c r="D823" s="380" t="str">
        <f t="shared" si="12"/>
        <v/>
      </c>
    </row>
    <row r="824" spans="1:4">
      <c r="A824" s="377" t="s">
        <v>768</v>
      </c>
      <c r="B824" s="378">
        <v>0</v>
      </c>
      <c r="C824" s="381">
        <v>0</v>
      </c>
      <c r="D824" s="380" t="str">
        <f t="shared" si="12"/>
        <v/>
      </c>
    </row>
    <row r="825" spans="1:4">
      <c r="A825" s="377" t="s">
        <v>769</v>
      </c>
      <c r="B825" s="378">
        <v>0</v>
      </c>
      <c r="C825" s="381">
        <v>0</v>
      </c>
      <c r="D825" s="380" t="str">
        <f t="shared" si="12"/>
        <v/>
      </c>
    </row>
    <row r="826" spans="1:4">
      <c r="A826" s="377" t="s">
        <v>770</v>
      </c>
      <c r="B826" s="378">
        <v>0</v>
      </c>
      <c r="C826" s="379">
        <v>0</v>
      </c>
      <c r="D826" s="380" t="str">
        <f t="shared" si="12"/>
        <v/>
      </c>
    </row>
    <row r="827" spans="1:4">
      <c r="A827" s="377" t="s">
        <v>771</v>
      </c>
      <c r="B827" s="378">
        <v>36</v>
      </c>
      <c r="C827" s="381">
        <v>0</v>
      </c>
      <c r="D827" s="380">
        <f t="shared" si="12"/>
        <v>-100</v>
      </c>
    </row>
    <row r="828" spans="1:4">
      <c r="A828" s="377" t="s">
        <v>772</v>
      </c>
      <c r="B828" s="378">
        <v>36</v>
      </c>
      <c r="C828" s="381">
        <v>0</v>
      </c>
      <c r="D828" s="380">
        <f t="shared" si="12"/>
        <v>-100</v>
      </c>
    </row>
    <row r="829" spans="1:4">
      <c r="A829" s="377" t="s">
        <v>773</v>
      </c>
      <c r="B829" s="378">
        <v>0</v>
      </c>
      <c r="C829" s="381">
        <v>0</v>
      </c>
      <c r="D829" s="380" t="str">
        <f t="shared" si="12"/>
        <v/>
      </c>
    </row>
    <row r="830" spans="1:4">
      <c r="A830" s="377" t="s">
        <v>774</v>
      </c>
      <c r="B830" s="378">
        <v>0</v>
      </c>
      <c r="C830" s="381">
        <v>0</v>
      </c>
      <c r="D830" s="380" t="str">
        <f t="shared" si="12"/>
        <v/>
      </c>
    </row>
    <row r="831" spans="1:4">
      <c r="A831" s="377" t="s">
        <v>775</v>
      </c>
      <c r="B831" s="378">
        <v>0</v>
      </c>
      <c r="C831" s="379">
        <v>0</v>
      </c>
      <c r="D831" s="380" t="str">
        <f t="shared" si="12"/>
        <v/>
      </c>
    </row>
    <row r="832" spans="1:4">
      <c r="A832" s="377" t="s">
        <v>776</v>
      </c>
      <c r="B832" s="378">
        <v>0</v>
      </c>
      <c r="C832" s="381">
        <v>0</v>
      </c>
      <c r="D832" s="380" t="str">
        <f t="shared" si="12"/>
        <v/>
      </c>
    </row>
    <row r="833" spans="1:4">
      <c r="A833" s="377" t="s">
        <v>777</v>
      </c>
      <c r="B833" s="378">
        <v>0</v>
      </c>
      <c r="C833" s="381">
        <v>0</v>
      </c>
      <c r="D833" s="380" t="str">
        <f t="shared" si="12"/>
        <v/>
      </c>
    </row>
    <row r="834" spans="1:4">
      <c r="A834" s="377" t="s">
        <v>778</v>
      </c>
      <c r="B834" s="378">
        <v>0</v>
      </c>
      <c r="C834" s="381">
        <v>0</v>
      </c>
      <c r="D834" s="380" t="str">
        <f t="shared" si="12"/>
        <v/>
      </c>
    </row>
    <row r="835" spans="1:4">
      <c r="A835" s="377" t="s">
        <v>779</v>
      </c>
      <c r="B835" s="378">
        <v>0</v>
      </c>
      <c r="C835" s="381">
        <v>0</v>
      </c>
      <c r="D835" s="380" t="str">
        <f t="shared" si="12"/>
        <v/>
      </c>
    </row>
    <row r="836" spans="1:4">
      <c r="A836" s="377" t="s">
        <v>780</v>
      </c>
      <c r="B836" s="378">
        <v>0</v>
      </c>
      <c r="C836" s="381">
        <v>0</v>
      </c>
      <c r="D836" s="380" t="str">
        <f t="shared" ref="D836:D899" si="13">IFERROR((C836/B836-1)*100,"")</f>
        <v/>
      </c>
    </row>
    <row r="837" spans="1:4">
      <c r="A837" s="377" t="s">
        <v>781</v>
      </c>
      <c r="B837" s="378">
        <v>511</v>
      </c>
      <c r="C837" s="381">
        <v>157</v>
      </c>
      <c r="D837" s="380">
        <f t="shared" si="13"/>
        <v>-69.2759295499022</v>
      </c>
    </row>
    <row r="838" spans="1:4">
      <c r="A838" s="377" t="s">
        <v>169</v>
      </c>
      <c r="B838" s="378">
        <v>0</v>
      </c>
      <c r="C838" s="381">
        <v>0</v>
      </c>
      <c r="D838" s="380" t="str">
        <f t="shared" si="13"/>
        <v/>
      </c>
    </row>
    <row r="839" spans="1:4">
      <c r="A839" s="377" t="s">
        <v>170</v>
      </c>
      <c r="B839" s="378">
        <v>0</v>
      </c>
      <c r="C839" s="379">
        <v>0</v>
      </c>
      <c r="D839" s="380" t="str">
        <f t="shared" si="13"/>
        <v/>
      </c>
    </row>
    <row r="840" spans="1:4">
      <c r="A840" s="377" t="s">
        <v>171</v>
      </c>
      <c r="B840" s="378">
        <v>0</v>
      </c>
      <c r="C840" s="381">
        <v>0</v>
      </c>
      <c r="D840" s="380" t="str">
        <f t="shared" si="13"/>
        <v/>
      </c>
    </row>
    <row r="841" spans="1:4">
      <c r="A841" s="377" t="s">
        <v>782</v>
      </c>
      <c r="B841" s="378">
        <v>0</v>
      </c>
      <c r="C841" s="381">
        <v>0</v>
      </c>
      <c r="D841" s="380" t="str">
        <f t="shared" si="13"/>
        <v/>
      </c>
    </row>
    <row r="842" spans="1:4">
      <c r="A842" s="377" t="s">
        <v>783</v>
      </c>
      <c r="B842" s="378">
        <v>266</v>
      </c>
      <c r="C842" s="381">
        <v>157</v>
      </c>
      <c r="D842" s="380">
        <f t="shared" si="13"/>
        <v>-40.9774436090226</v>
      </c>
    </row>
    <row r="843" spans="1:4">
      <c r="A843" s="377" t="s">
        <v>784</v>
      </c>
      <c r="B843" s="378">
        <v>245</v>
      </c>
      <c r="C843" s="381">
        <v>0</v>
      </c>
      <c r="D843" s="380">
        <f t="shared" si="13"/>
        <v>-100</v>
      </c>
    </row>
    <row r="844" spans="1:4">
      <c r="A844" s="377" t="s">
        <v>210</v>
      </c>
      <c r="B844" s="378">
        <v>0</v>
      </c>
      <c r="C844" s="381">
        <v>0</v>
      </c>
      <c r="D844" s="380" t="str">
        <f t="shared" si="13"/>
        <v/>
      </c>
    </row>
    <row r="845" spans="1:4">
      <c r="A845" s="377" t="s">
        <v>785</v>
      </c>
      <c r="B845" s="378">
        <v>0</v>
      </c>
      <c r="C845" s="381">
        <v>0</v>
      </c>
      <c r="D845" s="380" t="str">
        <f t="shared" si="13"/>
        <v/>
      </c>
    </row>
    <row r="846" spans="1:4">
      <c r="A846" s="377" t="s">
        <v>178</v>
      </c>
      <c r="B846" s="378">
        <v>0</v>
      </c>
      <c r="C846" s="381">
        <v>0</v>
      </c>
      <c r="D846" s="380" t="str">
        <f t="shared" si="13"/>
        <v/>
      </c>
    </row>
    <row r="847" spans="1:4">
      <c r="A847" s="377" t="s">
        <v>786</v>
      </c>
      <c r="B847" s="378">
        <v>0</v>
      </c>
      <c r="C847" s="381">
        <v>0</v>
      </c>
      <c r="D847" s="380" t="str">
        <f t="shared" si="13"/>
        <v/>
      </c>
    </row>
    <row r="848" spans="1:4">
      <c r="A848" s="377" t="s">
        <v>787</v>
      </c>
      <c r="B848" s="378">
        <v>5</v>
      </c>
      <c r="C848" s="381">
        <v>10</v>
      </c>
      <c r="D848" s="380">
        <f t="shared" si="13"/>
        <v>100</v>
      </c>
    </row>
    <row r="849" spans="1:4">
      <c r="A849" s="377" t="s">
        <v>788</v>
      </c>
      <c r="B849" s="378">
        <v>5</v>
      </c>
      <c r="C849" s="381">
        <v>10</v>
      </c>
      <c r="D849" s="380">
        <f t="shared" si="13"/>
        <v>100</v>
      </c>
    </row>
    <row r="850" spans="1:4">
      <c r="A850" s="377" t="s">
        <v>789</v>
      </c>
      <c r="B850" s="378">
        <v>89364</v>
      </c>
      <c r="C850" s="379">
        <v>33457</v>
      </c>
      <c r="D850" s="380">
        <f t="shared" si="13"/>
        <v>-62.5609865270131</v>
      </c>
    </row>
    <row r="851" spans="1:4">
      <c r="A851" s="377" t="s">
        <v>790</v>
      </c>
      <c r="B851" s="378">
        <v>5904</v>
      </c>
      <c r="C851" s="381">
        <v>3232</v>
      </c>
      <c r="D851" s="380">
        <f t="shared" si="13"/>
        <v>-45.2574525745258</v>
      </c>
    </row>
    <row r="852" spans="1:4">
      <c r="A852" s="377" t="s">
        <v>169</v>
      </c>
      <c r="B852" s="378">
        <v>1318</v>
      </c>
      <c r="C852" s="379">
        <v>1593</v>
      </c>
      <c r="D852" s="380">
        <f t="shared" si="13"/>
        <v>20.8649468892261</v>
      </c>
    </row>
    <row r="853" spans="1:4">
      <c r="A853" s="377" t="s">
        <v>170</v>
      </c>
      <c r="B853" s="378">
        <v>697</v>
      </c>
      <c r="C853" s="379">
        <v>81</v>
      </c>
      <c r="D853" s="380">
        <f t="shared" si="13"/>
        <v>-88.3787661406026</v>
      </c>
    </row>
    <row r="854" spans="1:4">
      <c r="A854" s="377" t="s">
        <v>171</v>
      </c>
      <c r="B854" s="378">
        <v>0</v>
      </c>
      <c r="C854" s="381">
        <v>0</v>
      </c>
      <c r="D854" s="380" t="str">
        <f t="shared" si="13"/>
        <v/>
      </c>
    </row>
    <row r="855" spans="1:4">
      <c r="A855" s="377" t="s">
        <v>791</v>
      </c>
      <c r="B855" s="378">
        <v>1911</v>
      </c>
      <c r="C855" s="381">
        <v>1300</v>
      </c>
      <c r="D855" s="380">
        <f t="shared" si="13"/>
        <v>-31.9727891156463</v>
      </c>
    </row>
    <row r="856" spans="1:4">
      <c r="A856" s="377" t="s">
        <v>792</v>
      </c>
      <c r="B856" s="378">
        <v>65</v>
      </c>
      <c r="C856" s="381">
        <v>0</v>
      </c>
      <c r="D856" s="380">
        <f t="shared" si="13"/>
        <v>-100</v>
      </c>
    </row>
    <row r="857" spans="1:4">
      <c r="A857" s="377" t="s">
        <v>793</v>
      </c>
      <c r="B857" s="378">
        <v>0</v>
      </c>
      <c r="C857" s="381">
        <v>0</v>
      </c>
      <c r="D857" s="380" t="str">
        <f t="shared" si="13"/>
        <v/>
      </c>
    </row>
    <row r="858" spans="1:4">
      <c r="A858" s="377" t="s">
        <v>794</v>
      </c>
      <c r="B858" s="378">
        <v>0</v>
      </c>
      <c r="C858" s="381">
        <v>0</v>
      </c>
      <c r="D858" s="380" t="str">
        <f t="shared" si="13"/>
        <v/>
      </c>
    </row>
    <row r="859" spans="1:4">
      <c r="A859" s="377" t="s">
        <v>795</v>
      </c>
      <c r="B859" s="378">
        <v>154</v>
      </c>
      <c r="C859" s="381">
        <v>60</v>
      </c>
      <c r="D859" s="380">
        <f t="shared" si="13"/>
        <v>-61.038961038961</v>
      </c>
    </row>
    <row r="860" spans="1:4">
      <c r="A860" s="377" t="s">
        <v>796</v>
      </c>
      <c r="B860" s="378">
        <v>0</v>
      </c>
      <c r="C860" s="381">
        <v>0</v>
      </c>
      <c r="D860" s="380" t="str">
        <f t="shared" si="13"/>
        <v/>
      </c>
    </row>
    <row r="861" spans="1:4">
      <c r="A861" s="377" t="s">
        <v>797</v>
      </c>
      <c r="B861" s="378">
        <v>1759</v>
      </c>
      <c r="C861" s="381">
        <v>198</v>
      </c>
      <c r="D861" s="380">
        <f t="shared" si="13"/>
        <v>-88.7436043206367</v>
      </c>
    </row>
    <row r="862" spans="1:4">
      <c r="A862" s="377" t="s">
        <v>798</v>
      </c>
      <c r="B862" s="378">
        <v>438</v>
      </c>
      <c r="C862" s="381">
        <v>1102</v>
      </c>
      <c r="D862" s="380">
        <f t="shared" si="13"/>
        <v>151.598173515982</v>
      </c>
    </row>
    <row r="863" spans="1:4">
      <c r="A863" s="377" t="s">
        <v>799</v>
      </c>
      <c r="B863" s="378">
        <v>438</v>
      </c>
      <c r="C863" s="381">
        <v>1102</v>
      </c>
      <c r="D863" s="380">
        <f t="shared" si="13"/>
        <v>151.598173515982</v>
      </c>
    </row>
    <row r="864" spans="1:4">
      <c r="A864" s="377" t="s">
        <v>800</v>
      </c>
      <c r="B864" s="378">
        <v>79629</v>
      </c>
      <c r="C864" s="381">
        <v>26138</v>
      </c>
      <c r="D864" s="380">
        <f t="shared" si="13"/>
        <v>-67.1752753393864</v>
      </c>
    </row>
    <row r="865" spans="1:4">
      <c r="A865" s="377" t="s">
        <v>801</v>
      </c>
      <c r="B865" s="378">
        <v>79312</v>
      </c>
      <c r="C865" s="379">
        <v>26104</v>
      </c>
      <c r="D865" s="380">
        <f t="shared" si="13"/>
        <v>-67.0869477506556</v>
      </c>
    </row>
    <row r="866" spans="1:4">
      <c r="A866" s="377" t="s">
        <v>802</v>
      </c>
      <c r="B866" s="378">
        <v>317</v>
      </c>
      <c r="C866" s="381">
        <v>34</v>
      </c>
      <c r="D866" s="380">
        <f t="shared" si="13"/>
        <v>-89.2744479495268</v>
      </c>
    </row>
    <row r="867" spans="1:4">
      <c r="A867" s="377" t="s">
        <v>803</v>
      </c>
      <c r="B867" s="378">
        <v>2435</v>
      </c>
      <c r="C867" s="381">
        <v>2010</v>
      </c>
      <c r="D867" s="380">
        <f t="shared" si="13"/>
        <v>-17.4537987679671</v>
      </c>
    </row>
    <row r="868" spans="1:4">
      <c r="A868" s="377" t="s">
        <v>804</v>
      </c>
      <c r="B868" s="378">
        <v>2435</v>
      </c>
      <c r="C868" s="381">
        <v>2010</v>
      </c>
      <c r="D868" s="380">
        <f t="shared" si="13"/>
        <v>-17.4537987679671</v>
      </c>
    </row>
    <row r="869" spans="1:4">
      <c r="A869" s="377" t="s">
        <v>805</v>
      </c>
      <c r="B869" s="378">
        <v>937</v>
      </c>
      <c r="C869" s="381">
        <v>971</v>
      </c>
      <c r="D869" s="380">
        <f t="shared" si="13"/>
        <v>3.62860192102454</v>
      </c>
    </row>
    <row r="870" spans="1:4">
      <c r="A870" s="377" t="s">
        <v>806</v>
      </c>
      <c r="B870" s="378">
        <v>937</v>
      </c>
      <c r="C870" s="379">
        <v>971</v>
      </c>
      <c r="D870" s="380">
        <f t="shared" si="13"/>
        <v>3.62860192102454</v>
      </c>
    </row>
    <row r="871" spans="1:4">
      <c r="A871" s="377" t="s">
        <v>807</v>
      </c>
      <c r="B871" s="378">
        <v>21</v>
      </c>
      <c r="C871" s="381">
        <v>4</v>
      </c>
      <c r="D871" s="380">
        <f t="shared" si="13"/>
        <v>-80.9523809523809</v>
      </c>
    </row>
    <row r="872" spans="1:4">
      <c r="A872" s="377" t="s">
        <v>808</v>
      </c>
      <c r="B872" s="378">
        <v>21</v>
      </c>
      <c r="C872" s="379">
        <v>4</v>
      </c>
      <c r="D872" s="380">
        <f t="shared" si="13"/>
        <v>-80.9523809523809</v>
      </c>
    </row>
    <row r="873" spans="1:4">
      <c r="A873" s="377" t="s">
        <v>809</v>
      </c>
      <c r="B873" s="378">
        <v>49471</v>
      </c>
      <c r="C873" s="379">
        <v>41699</v>
      </c>
      <c r="D873" s="380">
        <f t="shared" si="13"/>
        <v>-15.7102140648056</v>
      </c>
    </row>
    <row r="874" spans="1:4">
      <c r="A874" s="377" t="s">
        <v>810</v>
      </c>
      <c r="B874" s="378">
        <v>14388</v>
      </c>
      <c r="C874" s="381">
        <v>6443</v>
      </c>
      <c r="D874" s="380">
        <f t="shared" si="13"/>
        <v>-55.2196274673339</v>
      </c>
    </row>
    <row r="875" spans="1:4">
      <c r="A875" s="377" t="s">
        <v>169</v>
      </c>
      <c r="B875" s="378">
        <v>490</v>
      </c>
      <c r="C875" s="381">
        <v>497</v>
      </c>
      <c r="D875" s="380">
        <f t="shared" si="13"/>
        <v>1.42857142857142</v>
      </c>
    </row>
    <row r="876" spans="1:4">
      <c r="A876" s="377" t="s">
        <v>170</v>
      </c>
      <c r="B876" s="378">
        <v>112</v>
      </c>
      <c r="C876" s="381">
        <v>45</v>
      </c>
      <c r="D876" s="380">
        <f t="shared" si="13"/>
        <v>-59.8214285714286</v>
      </c>
    </row>
    <row r="877" spans="1:4">
      <c r="A877" s="377" t="s">
        <v>171</v>
      </c>
      <c r="B877" s="378">
        <v>0</v>
      </c>
      <c r="C877" s="381">
        <v>0</v>
      </c>
      <c r="D877" s="380" t="str">
        <f t="shared" si="13"/>
        <v/>
      </c>
    </row>
    <row r="878" spans="1:4">
      <c r="A878" s="377" t="s">
        <v>178</v>
      </c>
      <c r="B878" s="378">
        <v>3712</v>
      </c>
      <c r="C878" s="381">
        <v>2262</v>
      </c>
      <c r="D878" s="380">
        <f t="shared" si="13"/>
        <v>-39.0625</v>
      </c>
    </row>
    <row r="879" spans="1:4">
      <c r="A879" s="377" t="s">
        <v>811</v>
      </c>
      <c r="B879" s="378">
        <v>368</v>
      </c>
      <c r="C879" s="381">
        <v>0</v>
      </c>
      <c r="D879" s="380">
        <f t="shared" si="13"/>
        <v>-100</v>
      </c>
    </row>
    <row r="880" spans="1:4">
      <c r="A880" s="377" t="s">
        <v>812</v>
      </c>
      <c r="B880" s="378">
        <v>241</v>
      </c>
      <c r="C880" s="381">
        <v>93</v>
      </c>
      <c r="D880" s="380">
        <f t="shared" si="13"/>
        <v>-61.4107883817427</v>
      </c>
    </row>
    <row r="881" spans="1:4">
      <c r="A881" s="377" t="s">
        <v>813</v>
      </c>
      <c r="B881" s="378">
        <v>403</v>
      </c>
      <c r="C881" s="381">
        <v>379</v>
      </c>
      <c r="D881" s="380">
        <f t="shared" si="13"/>
        <v>-5.95533498759305</v>
      </c>
    </row>
    <row r="882" spans="1:4">
      <c r="A882" s="377" t="s">
        <v>814</v>
      </c>
      <c r="B882" s="378">
        <v>87</v>
      </c>
      <c r="C882" s="381">
        <v>0</v>
      </c>
      <c r="D882" s="380">
        <f t="shared" si="13"/>
        <v>-100</v>
      </c>
    </row>
    <row r="883" spans="1:4">
      <c r="A883" s="377" t="s">
        <v>815</v>
      </c>
      <c r="B883" s="378">
        <v>0</v>
      </c>
      <c r="C883" s="381">
        <v>0</v>
      </c>
      <c r="D883" s="380" t="str">
        <f t="shared" si="13"/>
        <v/>
      </c>
    </row>
    <row r="884" spans="1:4">
      <c r="A884" s="377" t="s">
        <v>816</v>
      </c>
      <c r="B884" s="378">
        <v>0</v>
      </c>
      <c r="C884" s="381">
        <v>3</v>
      </c>
      <c r="D884" s="380" t="str">
        <f t="shared" si="13"/>
        <v/>
      </c>
    </row>
    <row r="885" spans="1:4">
      <c r="A885" s="377" t="s">
        <v>817</v>
      </c>
      <c r="B885" s="378">
        <v>8</v>
      </c>
      <c r="C885" s="381">
        <v>0</v>
      </c>
      <c r="D885" s="380">
        <f t="shared" si="13"/>
        <v>-100</v>
      </c>
    </row>
    <row r="886" spans="1:4">
      <c r="A886" s="377" t="s">
        <v>818</v>
      </c>
      <c r="B886" s="378">
        <v>0</v>
      </c>
      <c r="C886" s="381">
        <v>0</v>
      </c>
      <c r="D886" s="380" t="str">
        <f t="shared" si="13"/>
        <v/>
      </c>
    </row>
    <row r="887" spans="1:4">
      <c r="A887" s="377" t="s">
        <v>819</v>
      </c>
      <c r="B887" s="378">
        <v>30</v>
      </c>
      <c r="C887" s="381">
        <v>0</v>
      </c>
      <c r="D887" s="380">
        <f t="shared" si="13"/>
        <v>-100</v>
      </c>
    </row>
    <row r="888" spans="1:4">
      <c r="A888" s="377" t="s">
        <v>820</v>
      </c>
      <c r="B888" s="378">
        <v>36</v>
      </c>
      <c r="C888" s="381">
        <v>525</v>
      </c>
      <c r="D888" s="380">
        <f t="shared" si="13"/>
        <v>1358.33333333333</v>
      </c>
    </row>
    <row r="889" spans="1:4">
      <c r="A889" s="377" t="s">
        <v>821</v>
      </c>
      <c r="B889" s="378">
        <v>0</v>
      </c>
      <c r="C889" s="381">
        <v>0</v>
      </c>
      <c r="D889" s="380" t="str">
        <f t="shared" si="13"/>
        <v/>
      </c>
    </row>
    <row r="890" spans="1:4">
      <c r="A890" s="377" t="s">
        <v>822</v>
      </c>
      <c r="B890" s="378">
        <v>2555</v>
      </c>
      <c r="C890" s="381">
        <v>1915</v>
      </c>
      <c r="D890" s="380">
        <f t="shared" si="13"/>
        <v>-25.0489236790607</v>
      </c>
    </row>
    <row r="891" spans="1:4">
      <c r="A891" s="377" t="s">
        <v>823</v>
      </c>
      <c r="B891" s="378">
        <v>10</v>
      </c>
      <c r="C891" s="381">
        <v>0</v>
      </c>
      <c r="D891" s="380">
        <f t="shared" si="13"/>
        <v>-100</v>
      </c>
    </row>
    <row r="892" spans="1:4">
      <c r="A892" s="377" t="s">
        <v>824</v>
      </c>
      <c r="B892" s="378">
        <v>0</v>
      </c>
      <c r="C892" s="381">
        <v>0</v>
      </c>
      <c r="D892" s="380" t="str">
        <f t="shared" si="13"/>
        <v/>
      </c>
    </row>
    <row r="893" spans="1:4">
      <c r="A893" s="377" t="s">
        <v>825</v>
      </c>
      <c r="B893" s="378">
        <v>1351</v>
      </c>
      <c r="C893" s="381">
        <v>259</v>
      </c>
      <c r="D893" s="380">
        <f t="shared" si="13"/>
        <v>-80.8290155440415</v>
      </c>
    </row>
    <row r="894" spans="1:4">
      <c r="A894" s="377" t="s">
        <v>826</v>
      </c>
      <c r="B894" s="378">
        <v>296</v>
      </c>
      <c r="C894" s="381">
        <v>452</v>
      </c>
      <c r="D894" s="380">
        <f t="shared" si="13"/>
        <v>52.7027027027027</v>
      </c>
    </row>
    <row r="895" spans="1:4">
      <c r="A895" s="377" t="s">
        <v>827</v>
      </c>
      <c r="B895" s="378">
        <v>3582</v>
      </c>
      <c r="C895" s="381">
        <v>0</v>
      </c>
      <c r="D895" s="380">
        <f t="shared" si="13"/>
        <v>-100</v>
      </c>
    </row>
    <row r="896" spans="1:4">
      <c r="A896" s="377" t="s">
        <v>828</v>
      </c>
      <c r="B896" s="378">
        <v>4</v>
      </c>
      <c r="C896" s="381">
        <v>5</v>
      </c>
      <c r="D896" s="380">
        <f t="shared" si="13"/>
        <v>25</v>
      </c>
    </row>
    <row r="897" spans="1:4">
      <c r="A897" s="377" t="s">
        <v>829</v>
      </c>
      <c r="B897" s="378">
        <v>0</v>
      </c>
      <c r="C897" s="381">
        <v>0</v>
      </c>
      <c r="D897" s="380" t="str">
        <f t="shared" si="13"/>
        <v/>
      </c>
    </row>
    <row r="898" spans="1:4">
      <c r="A898" s="377" t="s">
        <v>830</v>
      </c>
      <c r="B898" s="378">
        <v>228</v>
      </c>
      <c r="C898" s="381">
        <v>0</v>
      </c>
      <c r="D898" s="380">
        <f t="shared" si="13"/>
        <v>-100</v>
      </c>
    </row>
    <row r="899" spans="1:4">
      <c r="A899" s="377" t="s">
        <v>831</v>
      </c>
      <c r="B899" s="378">
        <v>875</v>
      </c>
      <c r="C899" s="379">
        <v>8</v>
      </c>
      <c r="D899" s="380">
        <f t="shared" si="13"/>
        <v>-99.0857142857143</v>
      </c>
    </row>
    <row r="900" spans="1:4">
      <c r="A900" s="377" t="s">
        <v>832</v>
      </c>
      <c r="B900" s="378">
        <v>9806</v>
      </c>
      <c r="C900" s="381">
        <v>8759</v>
      </c>
      <c r="D900" s="380">
        <f t="shared" ref="D900:D963" si="14">IFERROR((C900/B900-1)*100,"")</f>
        <v>-10.6771364470732</v>
      </c>
    </row>
    <row r="901" spans="1:4">
      <c r="A901" s="377" t="s">
        <v>169</v>
      </c>
      <c r="B901" s="378">
        <v>5064</v>
      </c>
      <c r="C901" s="381">
        <v>5245</v>
      </c>
      <c r="D901" s="380">
        <f t="shared" si="14"/>
        <v>3.5742496050553</v>
      </c>
    </row>
    <row r="902" spans="1:4">
      <c r="A902" s="377" t="s">
        <v>170</v>
      </c>
      <c r="B902" s="378">
        <v>7</v>
      </c>
      <c r="C902" s="381">
        <v>66</v>
      </c>
      <c r="D902" s="380">
        <f t="shared" si="14"/>
        <v>842.857142857143</v>
      </c>
    </row>
    <row r="903" spans="1:4">
      <c r="A903" s="377" t="s">
        <v>171</v>
      </c>
      <c r="B903" s="378">
        <v>0</v>
      </c>
      <c r="C903" s="381">
        <v>0</v>
      </c>
      <c r="D903" s="380" t="str">
        <f t="shared" si="14"/>
        <v/>
      </c>
    </row>
    <row r="904" spans="1:4">
      <c r="A904" s="377" t="s">
        <v>833</v>
      </c>
      <c r="B904" s="378">
        <v>324</v>
      </c>
      <c r="C904" s="381">
        <v>334</v>
      </c>
      <c r="D904" s="380">
        <f t="shared" si="14"/>
        <v>3.08641975308641</v>
      </c>
    </row>
    <row r="905" spans="1:4">
      <c r="A905" s="377" t="s">
        <v>834</v>
      </c>
      <c r="B905" s="378">
        <v>352</v>
      </c>
      <c r="C905" s="381">
        <v>29</v>
      </c>
      <c r="D905" s="380">
        <f t="shared" si="14"/>
        <v>-91.7613636363636</v>
      </c>
    </row>
    <row r="906" spans="1:4">
      <c r="A906" s="377" t="s">
        <v>835</v>
      </c>
      <c r="B906" s="378">
        <v>0</v>
      </c>
      <c r="C906" s="381">
        <v>0</v>
      </c>
      <c r="D906" s="380" t="str">
        <f t="shared" si="14"/>
        <v/>
      </c>
    </row>
    <row r="907" spans="1:4">
      <c r="A907" s="377" t="s">
        <v>836</v>
      </c>
      <c r="B907" s="378">
        <v>156</v>
      </c>
      <c r="C907" s="381">
        <v>190</v>
      </c>
      <c r="D907" s="380">
        <f t="shared" si="14"/>
        <v>21.7948717948718</v>
      </c>
    </row>
    <row r="908" spans="1:4">
      <c r="A908" s="377" t="s">
        <v>837</v>
      </c>
      <c r="B908" s="378">
        <v>507</v>
      </c>
      <c r="C908" s="381">
        <v>669</v>
      </c>
      <c r="D908" s="380">
        <f t="shared" si="14"/>
        <v>31.9526627218935</v>
      </c>
    </row>
    <row r="909" spans="1:4">
      <c r="A909" s="377" t="s">
        <v>838</v>
      </c>
      <c r="B909" s="378">
        <v>2</v>
      </c>
      <c r="C909" s="381">
        <v>0</v>
      </c>
      <c r="D909" s="380">
        <f t="shared" si="14"/>
        <v>-100</v>
      </c>
    </row>
    <row r="910" spans="1:4">
      <c r="A910" s="377" t="s">
        <v>839</v>
      </c>
      <c r="B910" s="378">
        <v>168</v>
      </c>
      <c r="C910" s="381">
        <v>0</v>
      </c>
      <c r="D910" s="380">
        <f t="shared" si="14"/>
        <v>-100</v>
      </c>
    </row>
    <row r="911" spans="1:4">
      <c r="A911" s="377" t="s">
        <v>840</v>
      </c>
      <c r="B911" s="378">
        <v>6</v>
      </c>
      <c r="C911" s="381">
        <v>10</v>
      </c>
      <c r="D911" s="380">
        <f t="shared" si="14"/>
        <v>66.6666666666667</v>
      </c>
    </row>
    <row r="912" spans="1:4">
      <c r="A912" s="377" t="s">
        <v>841</v>
      </c>
      <c r="B912" s="378">
        <v>0</v>
      </c>
      <c r="C912" s="381">
        <v>0</v>
      </c>
      <c r="D912" s="380" t="str">
        <f t="shared" si="14"/>
        <v/>
      </c>
    </row>
    <row r="913" spans="1:4">
      <c r="A913" s="377" t="s">
        <v>842</v>
      </c>
      <c r="B913" s="378">
        <v>0</v>
      </c>
      <c r="C913" s="381">
        <v>0</v>
      </c>
      <c r="D913" s="380" t="str">
        <f t="shared" si="14"/>
        <v/>
      </c>
    </row>
    <row r="914" spans="1:4">
      <c r="A914" s="377" t="s">
        <v>843</v>
      </c>
      <c r="B914" s="378">
        <v>100</v>
      </c>
      <c r="C914" s="381">
        <v>0</v>
      </c>
      <c r="D914" s="380">
        <f t="shared" si="14"/>
        <v>-100</v>
      </c>
    </row>
    <row r="915" spans="1:4">
      <c r="A915" s="377" t="s">
        <v>844</v>
      </c>
      <c r="B915" s="378">
        <v>0</v>
      </c>
      <c r="C915" s="381">
        <v>0</v>
      </c>
      <c r="D915" s="380" t="str">
        <f t="shared" si="14"/>
        <v/>
      </c>
    </row>
    <row r="916" spans="1:4">
      <c r="A916" s="377" t="s">
        <v>845</v>
      </c>
      <c r="B916" s="378">
        <v>0</v>
      </c>
      <c r="C916" s="381">
        <v>0</v>
      </c>
      <c r="D916" s="380" t="str">
        <f t="shared" si="14"/>
        <v/>
      </c>
    </row>
    <row r="917" spans="1:4">
      <c r="A917" s="377" t="s">
        <v>846</v>
      </c>
      <c r="B917" s="378">
        <v>0</v>
      </c>
      <c r="C917" s="381">
        <v>0</v>
      </c>
      <c r="D917" s="380" t="str">
        <f t="shared" si="14"/>
        <v/>
      </c>
    </row>
    <row r="918" spans="1:4">
      <c r="A918" s="377" t="s">
        <v>847</v>
      </c>
      <c r="B918" s="378">
        <v>2809</v>
      </c>
      <c r="C918" s="381">
        <v>2164</v>
      </c>
      <c r="D918" s="380">
        <f t="shared" si="14"/>
        <v>-22.9619081523674</v>
      </c>
    </row>
    <row r="919" spans="1:4">
      <c r="A919" s="377" t="s">
        <v>848</v>
      </c>
      <c r="B919" s="378">
        <v>0</v>
      </c>
      <c r="C919" s="381">
        <v>0</v>
      </c>
      <c r="D919" s="380" t="str">
        <f t="shared" si="14"/>
        <v/>
      </c>
    </row>
    <row r="920" spans="1:4">
      <c r="A920" s="377" t="s">
        <v>817</v>
      </c>
      <c r="B920" s="378">
        <v>0</v>
      </c>
      <c r="C920" s="381">
        <v>5</v>
      </c>
      <c r="D920" s="380" t="str">
        <f t="shared" si="14"/>
        <v/>
      </c>
    </row>
    <row r="921" spans="1:4">
      <c r="A921" s="377" t="s">
        <v>849</v>
      </c>
      <c r="B921" s="378">
        <v>0</v>
      </c>
      <c r="C921" s="379">
        <v>0</v>
      </c>
      <c r="D921" s="380" t="str">
        <f t="shared" si="14"/>
        <v/>
      </c>
    </row>
    <row r="922" spans="1:4">
      <c r="A922" s="377" t="s">
        <v>850</v>
      </c>
      <c r="B922" s="378">
        <v>311</v>
      </c>
      <c r="C922" s="381">
        <v>47</v>
      </c>
      <c r="D922" s="380">
        <f t="shared" si="14"/>
        <v>-84.887459807074</v>
      </c>
    </row>
    <row r="923" spans="1:4">
      <c r="A923" s="377" t="s">
        <v>851</v>
      </c>
      <c r="B923" s="378">
        <v>8756</v>
      </c>
      <c r="C923" s="381">
        <v>11427</v>
      </c>
      <c r="D923" s="380">
        <f t="shared" si="14"/>
        <v>30.5047967108269</v>
      </c>
    </row>
    <row r="924" spans="1:4">
      <c r="A924" s="377" t="s">
        <v>169</v>
      </c>
      <c r="B924" s="378">
        <v>537</v>
      </c>
      <c r="C924" s="381">
        <v>567</v>
      </c>
      <c r="D924" s="380">
        <f t="shared" si="14"/>
        <v>5.58659217877095</v>
      </c>
    </row>
    <row r="925" spans="1:4">
      <c r="A925" s="377" t="s">
        <v>170</v>
      </c>
      <c r="B925" s="378">
        <v>3</v>
      </c>
      <c r="C925" s="381">
        <v>2</v>
      </c>
      <c r="D925" s="380">
        <f t="shared" si="14"/>
        <v>-33.3333333333333</v>
      </c>
    </row>
    <row r="926" spans="1:4">
      <c r="A926" s="377" t="s">
        <v>171</v>
      </c>
      <c r="B926" s="378">
        <v>0</v>
      </c>
      <c r="C926" s="381">
        <v>0</v>
      </c>
      <c r="D926" s="380" t="str">
        <f t="shared" si="14"/>
        <v/>
      </c>
    </row>
    <row r="927" spans="1:4">
      <c r="A927" s="377" t="s">
        <v>852</v>
      </c>
      <c r="B927" s="378">
        <v>758</v>
      </c>
      <c r="C927" s="381">
        <v>770</v>
      </c>
      <c r="D927" s="380">
        <f t="shared" si="14"/>
        <v>1.58311345646438</v>
      </c>
    </row>
    <row r="928" spans="1:4">
      <c r="A928" s="377" t="s">
        <v>853</v>
      </c>
      <c r="B928" s="378">
        <v>5425</v>
      </c>
      <c r="C928" s="381">
        <v>8297</v>
      </c>
      <c r="D928" s="380">
        <f t="shared" si="14"/>
        <v>52.9400921658986</v>
      </c>
    </row>
    <row r="929" spans="1:4">
      <c r="A929" s="377" t="s">
        <v>854</v>
      </c>
      <c r="B929" s="378">
        <v>485</v>
      </c>
      <c r="C929" s="381">
        <v>847</v>
      </c>
      <c r="D929" s="380">
        <f t="shared" si="14"/>
        <v>74.639175257732</v>
      </c>
    </row>
    <row r="930" spans="1:4">
      <c r="A930" s="377" t="s">
        <v>855</v>
      </c>
      <c r="B930" s="378">
        <v>12</v>
      </c>
      <c r="C930" s="381">
        <v>0</v>
      </c>
      <c r="D930" s="380">
        <f t="shared" si="14"/>
        <v>-100</v>
      </c>
    </row>
    <row r="931" spans="1:4">
      <c r="A931" s="377" t="s">
        <v>856</v>
      </c>
      <c r="B931" s="378">
        <v>249</v>
      </c>
      <c r="C931" s="381">
        <v>6</v>
      </c>
      <c r="D931" s="380">
        <f t="shared" si="14"/>
        <v>-97.5903614457831</v>
      </c>
    </row>
    <row r="932" spans="1:4">
      <c r="A932" s="377" t="s">
        <v>857</v>
      </c>
      <c r="B932" s="378">
        <v>30</v>
      </c>
      <c r="C932" s="381">
        <v>40</v>
      </c>
      <c r="D932" s="380">
        <f t="shared" si="14"/>
        <v>33.3333333333333</v>
      </c>
    </row>
    <row r="933" spans="1:4">
      <c r="A933" s="377" t="s">
        <v>858</v>
      </c>
      <c r="B933" s="378">
        <v>312</v>
      </c>
      <c r="C933" s="381">
        <v>6</v>
      </c>
      <c r="D933" s="380">
        <f t="shared" si="14"/>
        <v>-98.0769230769231</v>
      </c>
    </row>
    <row r="934" spans="1:4">
      <c r="A934" s="377" t="s">
        <v>859</v>
      </c>
      <c r="B934" s="378">
        <v>170</v>
      </c>
      <c r="C934" s="381">
        <v>327</v>
      </c>
      <c r="D934" s="380">
        <f t="shared" si="14"/>
        <v>92.3529411764706</v>
      </c>
    </row>
    <row r="935" spans="1:4">
      <c r="A935" s="377" t="s">
        <v>860</v>
      </c>
      <c r="B935" s="378">
        <v>0</v>
      </c>
      <c r="C935" s="381">
        <v>0</v>
      </c>
      <c r="D935" s="380" t="str">
        <f t="shared" si="14"/>
        <v/>
      </c>
    </row>
    <row r="936" spans="1:4">
      <c r="A936" s="377" t="s">
        <v>861</v>
      </c>
      <c r="B936" s="378">
        <v>0</v>
      </c>
      <c r="C936" s="381">
        <v>0</v>
      </c>
      <c r="D936" s="380" t="str">
        <f t="shared" si="14"/>
        <v/>
      </c>
    </row>
    <row r="937" spans="1:4">
      <c r="A937" s="377" t="s">
        <v>862</v>
      </c>
      <c r="B937" s="378">
        <v>194</v>
      </c>
      <c r="C937" s="381">
        <v>145</v>
      </c>
      <c r="D937" s="380">
        <f t="shared" si="14"/>
        <v>-25.2577319587629</v>
      </c>
    </row>
    <row r="938" spans="1:4">
      <c r="A938" s="377" t="s">
        <v>863</v>
      </c>
      <c r="B938" s="378">
        <v>289</v>
      </c>
      <c r="C938" s="381">
        <v>3</v>
      </c>
      <c r="D938" s="380">
        <f t="shared" si="14"/>
        <v>-98.961937716263</v>
      </c>
    </row>
    <row r="939" spans="1:4">
      <c r="A939" s="377" t="s">
        <v>864</v>
      </c>
      <c r="B939" s="378">
        <v>217</v>
      </c>
      <c r="C939" s="381">
        <v>186</v>
      </c>
      <c r="D939" s="380">
        <f t="shared" si="14"/>
        <v>-14.2857142857143</v>
      </c>
    </row>
    <row r="940" spans="1:4">
      <c r="A940" s="377" t="s">
        <v>865</v>
      </c>
      <c r="B940" s="378">
        <v>0</v>
      </c>
      <c r="C940" s="381">
        <v>0</v>
      </c>
      <c r="D940" s="380" t="str">
        <f t="shared" si="14"/>
        <v/>
      </c>
    </row>
    <row r="941" spans="1:4">
      <c r="A941" s="377" t="s">
        <v>866</v>
      </c>
      <c r="B941" s="378">
        <v>0</v>
      </c>
      <c r="C941" s="381">
        <v>0</v>
      </c>
      <c r="D941" s="380" t="str">
        <f t="shared" si="14"/>
        <v/>
      </c>
    </row>
    <row r="942" spans="1:4">
      <c r="A942" s="377" t="s">
        <v>867</v>
      </c>
      <c r="B942" s="378">
        <v>18</v>
      </c>
      <c r="C942" s="381">
        <v>223</v>
      </c>
      <c r="D942" s="380">
        <f t="shared" si="14"/>
        <v>1138.88888888889</v>
      </c>
    </row>
    <row r="943" spans="1:4">
      <c r="A943" s="377" t="s">
        <v>868</v>
      </c>
      <c r="B943" s="378">
        <v>54</v>
      </c>
      <c r="C943" s="381">
        <v>0</v>
      </c>
      <c r="D943" s="380">
        <f t="shared" si="14"/>
        <v>-100</v>
      </c>
    </row>
    <row r="944" spans="1:4">
      <c r="A944" s="377" t="s">
        <v>869</v>
      </c>
      <c r="B944" s="378">
        <v>1</v>
      </c>
      <c r="C944" s="381">
        <v>2</v>
      </c>
      <c r="D944" s="380">
        <f t="shared" si="14"/>
        <v>100</v>
      </c>
    </row>
    <row r="945" spans="1:4">
      <c r="A945" s="377" t="s">
        <v>844</v>
      </c>
      <c r="B945" s="378">
        <v>0</v>
      </c>
      <c r="C945" s="381">
        <v>0</v>
      </c>
      <c r="D945" s="380" t="str">
        <f t="shared" si="14"/>
        <v/>
      </c>
    </row>
    <row r="946" spans="1:4">
      <c r="A946" s="377" t="s">
        <v>870</v>
      </c>
      <c r="B946" s="378">
        <v>0</v>
      </c>
      <c r="C946" s="381">
        <v>0</v>
      </c>
      <c r="D946" s="380" t="str">
        <f t="shared" si="14"/>
        <v/>
      </c>
    </row>
    <row r="947" spans="1:4">
      <c r="A947" s="377" t="s">
        <v>871</v>
      </c>
      <c r="B947" s="378">
        <v>1</v>
      </c>
      <c r="C947" s="381">
        <v>1</v>
      </c>
      <c r="D947" s="380">
        <f t="shared" si="14"/>
        <v>0</v>
      </c>
    </row>
    <row r="948" spans="1:4">
      <c r="A948" s="377" t="s">
        <v>872</v>
      </c>
      <c r="B948" s="378">
        <v>0</v>
      </c>
      <c r="C948" s="381">
        <v>0</v>
      </c>
      <c r="D948" s="380" t="str">
        <f t="shared" si="14"/>
        <v/>
      </c>
    </row>
    <row r="949" spans="1:4">
      <c r="A949" s="377" t="s">
        <v>873</v>
      </c>
      <c r="B949" s="378">
        <v>0</v>
      </c>
      <c r="C949" s="379">
        <v>0</v>
      </c>
      <c r="D949" s="380" t="str">
        <f t="shared" si="14"/>
        <v/>
      </c>
    </row>
    <row r="950" spans="1:4">
      <c r="A950" s="377" t="s">
        <v>874</v>
      </c>
      <c r="B950" s="378">
        <v>1</v>
      </c>
      <c r="C950" s="381">
        <v>5</v>
      </c>
      <c r="D950" s="380">
        <f t="shared" si="14"/>
        <v>400</v>
      </c>
    </row>
    <row r="951" spans="1:4">
      <c r="A951" s="377" t="s">
        <v>875</v>
      </c>
      <c r="B951" s="378">
        <v>2624</v>
      </c>
      <c r="C951" s="381">
        <v>2452</v>
      </c>
      <c r="D951" s="380">
        <f t="shared" si="14"/>
        <v>-6.55487804878049</v>
      </c>
    </row>
    <row r="952" spans="1:4">
      <c r="A952" s="377" t="s">
        <v>169</v>
      </c>
      <c r="B952" s="378">
        <v>0</v>
      </c>
      <c r="C952" s="381">
        <v>0</v>
      </c>
      <c r="D952" s="380" t="str">
        <f t="shared" si="14"/>
        <v/>
      </c>
    </row>
    <row r="953" spans="1:4">
      <c r="A953" s="377" t="s">
        <v>170</v>
      </c>
      <c r="B953" s="378">
        <v>381</v>
      </c>
      <c r="C953" s="381">
        <v>181</v>
      </c>
      <c r="D953" s="380">
        <f t="shared" si="14"/>
        <v>-52.49343832021</v>
      </c>
    </row>
    <row r="954" spans="1:4">
      <c r="A954" s="377" t="s">
        <v>171</v>
      </c>
      <c r="B954" s="378">
        <v>0</v>
      </c>
      <c r="C954" s="381">
        <v>0</v>
      </c>
      <c r="D954" s="380" t="str">
        <f t="shared" si="14"/>
        <v/>
      </c>
    </row>
    <row r="955" spans="1:4">
      <c r="A955" s="377" t="s">
        <v>876</v>
      </c>
      <c r="B955" s="378">
        <v>528</v>
      </c>
      <c r="C955" s="381">
        <v>698</v>
      </c>
      <c r="D955" s="380">
        <f t="shared" si="14"/>
        <v>32.1969696969697</v>
      </c>
    </row>
    <row r="956" spans="1:4">
      <c r="A956" s="377" t="s">
        <v>877</v>
      </c>
      <c r="B956" s="378">
        <v>1019</v>
      </c>
      <c r="C956" s="381">
        <v>19</v>
      </c>
      <c r="D956" s="380">
        <f t="shared" si="14"/>
        <v>-98.135426889107</v>
      </c>
    </row>
    <row r="957" spans="1:4">
      <c r="A957" s="377" t="s">
        <v>878</v>
      </c>
      <c r="B957" s="378">
        <v>416</v>
      </c>
      <c r="C957" s="381">
        <v>0</v>
      </c>
      <c r="D957" s="380">
        <f t="shared" si="14"/>
        <v>-100</v>
      </c>
    </row>
    <row r="958" spans="1:4">
      <c r="A958" s="377" t="s">
        <v>879</v>
      </c>
      <c r="B958" s="378">
        <v>259</v>
      </c>
      <c r="C958" s="381">
        <v>1050</v>
      </c>
      <c r="D958" s="380">
        <f t="shared" si="14"/>
        <v>305.405405405405</v>
      </c>
    </row>
    <row r="959" spans="1:4">
      <c r="A959" s="377" t="s">
        <v>880</v>
      </c>
      <c r="B959" s="378">
        <v>0</v>
      </c>
      <c r="C959" s="381">
        <v>0</v>
      </c>
      <c r="D959" s="380" t="str">
        <f t="shared" si="14"/>
        <v/>
      </c>
    </row>
    <row r="960" spans="1:4">
      <c r="A960" s="377" t="s">
        <v>178</v>
      </c>
      <c r="B960" s="378">
        <v>0</v>
      </c>
      <c r="C960" s="379">
        <v>0</v>
      </c>
      <c r="D960" s="380" t="str">
        <f t="shared" si="14"/>
        <v/>
      </c>
    </row>
    <row r="961" ht="27" spans="1:4">
      <c r="A961" s="377" t="s">
        <v>881</v>
      </c>
      <c r="B961" s="378">
        <v>21</v>
      </c>
      <c r="C961" s="381">
        <v>504</v>
      </c>
      <c r="D961" s="380">
        <f t="shared" si="14"/>
        <v>2300</v>
      </c>
    </row>
    <row r="962" spans="1:4">
      <c r="A962" s="377" t="s">
        <v>882</v>
      </c>
      <c r="B962" s="378">
        <v>12325</v>
      </c>
      <c r="C962" s="381">
        <v>11767</v>
      </c>
      <c r="D962" s="380">
        <f t="shared" si="14"/>
        <v>-4.52738336713996</v>
      </c>
    </row>
    <row r="963" spans="1:4">
      <c r="A963" s="377" t="s">
        <v>883</v>
      </c>
      <c r="B963" s="378">
        <v>90</v>
      </c>
      <c r="C963" s="381">
        <v>207</v>
      </c>
      <c r="D963" s="380">
        <f t="shared" si="14"/>
        <v>130</v>
      </c>
    </row>
    <row r="964" spans="1:4">
      <c r="A964" s="377" t="s">
        <v>884</v>
      </c>
      <c r="B964" s="378">
        <v>0</v>
      </c>
      <c r="C964" s="381">
        <v>0</v>
      </c>
      <c r="D964" s="380" t="str">
        <f t="shared" ref="D964:D1027" si="15">IFERROR((C964/B964-1)*100,"")</f>
        <v/>
      </c>
    </row>
    <row r="965" spans="1:4">
      <c r="A965" s="377" t="s">
        <v>885</v>
      </c>
      <c r="B965" s="378">
        <v>12234</v>
      </c>
      <c r="C965" s="381">
        <v>11060</v>
      </c>
      <c r="D965" s="380">
        <f t="shared" si="15"/>
        <v>-9.5962072911558</v>
      </c>
    </row>
    <row r="966" spans="1:4">
      <c r="A966" s="377" t="s">
        <v>886</v>
      </c>
      <c r="B966" s="378">
        <v>0</v>
      </c>
      <c r="C966" s="381">
        <v>0</v>
      </c>
      <c r="D966" s="380" t="str">
        <f t="shared" si="15"/>
        <v/>
      </c>
    </row>
    <row r="967" spans="1:4">
      <c r="A967" s="377" t="s">
        <v>887</v>
      </c>
      <c r="B967" s="378">
        <v>0</v>
      </c>
      <c r="C967" s="379">
        <v>500</v>
      </c>
      <c r="D967" s="380" t="str">
        <f t="shared" si="15"/>
        <v/>
      </c>
    </row>
    <row r="968" spans="1:4">
      <c r="A968" s="377" t="s">
        <v>888</v>
      </c>
      <c r="B968" s="378">
        <v>1</v>
      </c>
      <c r="C968" s="381">
        <v>0</v>
      </c>
      <c r="D968" s="380">
        <f t="shared" si="15"/>
        <v>-100</v>
      </c>
    </row>
    <row r="969" spans="1:4">
      <c r="A969" s="377" t="s">
        <v>889</v>
      </c>
      <c r="B969" s="378">
        <v>1512</v>
      </c>
      <c r="C969" s="381">
        <v>846</v>
      </c>
      <c r="D969" s="380">
        <f t="shared" si="15"/>
        <v>-44.047619047619</v>
      </c>
    </row>
    <row r="970" spans="1:4">
      <c r="A970" s="377" t="s">
        <v>890</v>
      </c>
      <c r="B970" s="378">
        <v>0</v>
      </c>
      <c r="C970" s="381">
        <v>0</v>
      </c>
      <c r="D970" s="380" t="str">
        <f t="shared" si="15"/>
        <v/>
      </c>
    </row>
    <row r="971" spans="1:4">
      <c r="A971" s="377" t="s">
        <v>891</v>
      </c>
      <c r="B971" s="378">
        <v>388</v>
      </c>
      <c r="C971" s="381">
        <v>559</v>
      </c>
      <c r="D971" s="380">
        <f t="shared" si="15"/>
        <v>44.0721649484536</v>
      </c>
    </row>
    <row r="972" spans="1:4">
      <c r="A972" s="377" t="s">
        <v>892</v>
      </c>
      <c r="B972" s="378">
        <v>812</v>
      </c>
      <c r="C972" s="381">
        <v>285</v>
      </c>
      <c r="D972" s="380">
        <f t="shared" si="15"/>
        <v>-64.9014778325123</v>
      </c>
    </row>
    <row r="973" spans="1:4">
      <c r="A973" s="377" t="s">
        <v>893</v>
      </c>
      <c r="B973" s="378">
        <v>0</v>
      </c>
      <c r="C973" s="379">
        <v>0</v>
      </c>
      <c r="D973" s="380" t="str">
        <f t="shared" si="15"/>
        <v/>
      </c>
    </row>
    <row r="974" spans="1:4">
      <c r="A974" s="377" t="s">
        <v>894</v>
      </c>
      <c r="B974" s="378">
        <v>312</v>
      </c>
      <c r="C974" s="381">
        <v>2</v>
      </c>
      <c r="D974" s="380">
        <f t="shared" si="15"/>
        <v>-99.3589743589744</v>
      </c>
    </row>
    <row r="975" spans="1:4">
      <c r="A975" s="377" t="s">
        <v>895</v>
      </c>
      <c r="B975" s="378">
        <v>0</v>
      </c>
      <c r="C975" s="381">
        <v>0</v>
      </c>
      <c r="D975" s="380" t="str">
        <f t="shared" si="15"/>
        <v/>
      </c>
    </row>
    <row r="976" spans="1:4">
      <c r="A976" s="377" t="s">
        <v>896</v>
      </c>
      <c r="B976" s="378">
        <v>0</v>
      </c>
      <c r="C976" s="379">
        <v>0</v>
      </c>
      <c r="D976" s="380" t="str">
        <f t="shared" si="15"/>
        <v/>
      </c>
    </row>
    <row r="977" spans="1:4">
      <c r="A977" s="377" t="s">
        <v>897</v>
      </c>
      <c r="B977" s="378">
        <v>0</v>
      </c>
      <c r="C977" s="381">
        <v>0</v>
      </c>
      <c r="D977" s="380" t="str">
        <f t="shared" si="15"/>
        <v/>
      </c>
    </row>
    <row r="978" spans="1:4">
      <c r="A978" s="377" t="s">
        <v>898</v>
      </c>
      <c r="B978" s="378">
        <v>60</v>
      </c>
      <c r="C978" s="381">
        <v>5</v>
      </c>
      <c r="D978" s="380">
        <f t="shared" si="15"/>
        <v>-91.6666666666667</v>
      </c>
    </row>
    <row r="979" spans="1:4">
      <c r="A979" s="377" t="s">
        <v>899</v>
      </c>
      <c r="B979" s="378">
        <v>0</v>
      </c>
      <c r="C979" s="379">
        <v>0</v>
      </c>
      <c r="D979" s="380" t="str">
        <f t="shared" si="15"/>
        <v/>
      </c>
    </row>
    <row r="980" spans="1:4">
      <c r="A980" s="377" t="s">
        <v>900</v>
      </c>
      <c r="B980" s="378">
        <v>60</v>
      </c>
      <c r="C980" s="379">
        <v>5</v>
      </c>
      <c r="D980" s="380">
        <f t="shared" si="15"/>
        <v>-91.6666666666667</v>
      </c>
    </row>
    <row r="981" spans="1:4">
      <c r="A981" s="377" t="s">
        <v>901</v>
      </c>
      <c r="B981" s="378">
        <v>26032</v>
      </c>
      <c r="C981" s="381">
        <v>2782</v>
      </c>
      <c r="D981" s="380">
        <f t="shared" si="15"/>
        <v>-89.3131530424093</v>
      </c>
    </row>
    <row r="982" spans="1:4">
      <c r="A982" s="377" t="s">
        <v>902</v>
      </c>
      <c r="B982" s="378">
        <v>8380</v>
      </c>
      <c r="C982" s="381">
        <v>2735</v>
      </c>
      <c r="D982" s="380">
        <f t="shared" si="15"/>
        <v>-67.36276849642</v>
      </c>
    </row>
    <row r="983" spans="1:4">
      <c r="A983" s="377" t="s">
        <v>169</v>
      </c>
      <c r="B983" s="378">
        <v>393</v>
      </c>
      <c r="C983" s="381">
        <v>374</v>
      </c>
      <c r="D983" s="380">
        <f t="shared" si="15"/>
        <v>-4.83460559796438</v>
      </c>
    </row>
    <row r="984" spans="1:4">
      <c r="A984" s="377" t="s">
        <v>170</v>
      </c>
      <c r="B984" s="378">
        <v>329</v>
      </c>
      <c r="C984" s="381">
        <v>1593</v>
      </c>
      <c r="D984" s="380">
        <f t="shared" si="15"/>
        <v>384.19452887538</v>
      </c>
    </row>
    <row r="985" spans="1:4">
      <c r="A985" s="377" t="s">
        <v>171</v>
      </c>
      <c r="B985" s="378">
        <v>0</v>
      </c>
      <c r="C985" s="381">
        <v>0</v>
      </c>
      <c r="D985" s="380" t="str">
        <f t="shared" si="15"/>
        <v/>
      </c>
    </row>
    <row r="986" spans="1:4">
      <c r="A986" s="377" t="s">
        <v>903</v>
      </c>
      <c r="B986" s="378">
        <v>1582</v>
      </c>
      <c r="C986" s="381">
        <v>0</v>
      </c>
      <c r="D986" s="380">
        <f t="shared" si="15"/>
        <v>-100</v>
      </c>
    </row>
    <row r="987" spans="1:4">
      <c r="A987" s="377" t="s">
        <v>904</v>
      </c>
      <c r="B987" s="378">
        <v>1420</v>
      </c>
      <c r="C987" s="381">
        <v>673</v>
      </c>
      <c r="D987" s="380">
        <f t="shared" si="15"/>
        <v>-52.6056338028169</v>
      </c>
    </row>
    <row r="988" spans="1:4">
      <c r="A988" s="377" t="s">
        <v>905</v>
      </c>
      <c r="B988" s="378">
        <v>96</v>
      </c>
      <c r="C988" s="381">
        <v>0</v>
      </c>
      <c r="D988" s="380">
        <f t="shared" si="15"/>
        <v>-100</v>
      </c>
    </row>
    <row r="989" spans="1:4">
      <c r="A989" s="377" t="s">
        <v>906</v>
      </c>
      <c r="B989" s="378">
        <v>0</v>
      </c>
      <c r="C989" s="381">
        <v>26</v>
      </c>
      <c r="D989" s="380" t="str">
        <f t="shared" si="15"/>
        <v/>
      </c>
    </row>
    <row r="990" spans="1:4">
      <c r="A990" s="377" t="s">
        <v>907</v>
      </c>
      <c r="B990" s="378">
        <v>0</v>
      </c>
      <c r="C990" s="381">
        <v>0</v>
      </c>
      <c r="D990" s="380" t="str">
        <f t="shared" si="15"/>
        <v/>
      </c>
    </row>
    <row r="991" spans="1:4">
      <c r="A991" s="377" t="s">
        <v>908</v>
      </c>
      <c r="B991" s="378">
        <v>4559</v>
      </c>
      <c r="C991" s="381">
        <v>69</v>
      </c>
      <c r="D991" s="380">
        <f t="shared" si="15"/>
        <v>-98.4865101996052</v>
      </c>
    </row>
    <row r="992" spans="1:4">
      <c r="A992" s="377" t="s">
        <v>909</v>
      </c>
      <c r="B992" s="378">
        <v>0</v>
      </c>
      <c r="C992" s="381">
        <v>0</v>
      </c>
      <c r="D992" s="380" t="str">
        <f t="shared" si="15"/>
        <v/>
      </c>
    </row>
    <row r="993" spans="1:4">
      <c r="A993" s="377" t="s">
        <v>910</v>
      </c>
      <c r="B993" s="378">
        <v>0</v>
      </c>
      <c r="C993" s="381">
        <v>0</v>
      </c>
      <c r="D993" s="380" t="str">
        <f t="shared" si="15"/>
        <v/>
      </c>
    </row>
    <row r="994" spans="1:4">
      <c r="A994" s="377" t="s">
        <v>911</v>
      </c>
      <c r="B994" s="378">
        <v>1</v>
      </c>
      <c r="C994" s="381">
        <v>0</v>
      </c>
      <c r="D994" s="380">
        <f t="shared" si="15"/>
        <v>-100</v>
      </c>
    </row>
    <row r="995" spans="1:4">
      <c r="A995" s="377" t="s">
        <v>912</v>
      </c>
      <c r="B995" s="378">
        <v>0</v>
      </c>
      <c r="C995" s="381">
        <v>0</v>
      </c>
      <c r="D995" s="380" t="str">
        <f t="shared" si="15"/>
        <v/>
      </c>
    </row>
    <row r="996" spans="1:4">
      <c r="A996" s="377" t="s">
        <v>913</v>
      </c>
      <c r="B996" s="378">
        <v>0</v>
      </c>
      <c r="C996" s="381">
        <v>0</v>
      </c>
      <c r="D996" s="380" t="str">
        <f t="shared" si="15"/>
        <v/>
      </c>
    </row>
    <row r="997" spans="1:4">
      <c r="A997" s="377" t="s">
        <v>914</v>
      </c>
      <c r="B997" s="378">
        <v>0</v>
      </c>
      <c r="C997" s="381">
        <v>0</v>
      </c>
      <c r="D997" s="380" t="str">
        <f t="shared" si="15"/>
        <v/>
      </c>
    </row>
    <row r="998" spans="1:4">
      <c r="A998" s="377" t="s">
        <v>915</v>
      </c>
      <c r="B998" s="378">
        <v>0</v>
      </c>
      <c r="C998" s="381">
        <v>0</v>
      </c>
      <c r="D998" s="380" t="str">
        <f t="shared" si="15"/>
        <v/>
      </c>
    </row>
    <row r="999" spans="1:4">
      <c r="A999" s="377" t="s">
        <v>916</v>
      </c>
      <c r="B999" s="378">
        <v>0</v>
      </c>
      <c r="C999" s="381">
        <v>0</v>
      </c>
      <c r="D999" s="380" t="str">
        <f t="shared" si="15"/>
        <v/>
      </c>
    </row>
    <row r="1000" spans="1:4">
      <c r="A1000" s="377" t="s">
        <v>917</v>
      </c>
      <c r="B1000" s="378">
        <v>0</v>
      </c>
      <c r="C1000" s="381">
        <v>0</v>
      </c>
      <c r="D1000" s="380" t="str">
        <f t="shared" si="15"/>
        <v/>
      </c>
    </row>
    <row r="1001" spans="1:4">
      <c r="A1001" s="377" t="s">
        <v>918</v>
      </c>
      <c r="B1001" s="378">
        <v>0</v>
      </c>
      <c r="C1001" s="381">
        <v>0</v>
      </c>
      <c r="D1001" s="380" t="str">
        <f t="shared" si="15"/>
        <v/>
      </c>
    </row>
    <row r="1002" spans="1:4">
      <c r="A1002" s="377" t="s">
        <v>919</v>
      </c>
      <c r="B1002" s="378">
        <v>0</v>
      </c>
      <c r="C1002" s="379">
        <v>0</v>
      </c>
      <c r="D1002" s="380" t="str">
        <f t="shared" si="15"/>
        <v/>
      </c>
    </row>
    <row r="1003" spans="1:4">
      <c r="A1003" s="377" t="s">
        <v>920</v>
      </c>
      <c r="B1003" s="378">
        <v>0</v>
      </c>
      <c r="C1003" s="381">
        <v>0</v>
      </c>
      <c r="D1003" s="380" t="str">
        <f t="shared" si="15"/>
        <v/>
      </c>
    </row>
    <row r="1004" spans="1:4">
      <c r="A1004" s="377" t="s">
        <v>921</v>
      </c>
      <c r="B1004" s="378">
        <v>10</v>
      </c>
      <c r="C1004" s="381">
        <v>0</v>
      </c>
      <c r="D1004" s="380">
        <f t="shared" si="15"/>
        <v>-100</v>
      </c>
    </row>
    <row r="1005" spans="1:4">
      <c r="A1005" s="377" t="s">
        <v>169</v>
      </c>
      <c r="B1005" s="378">
        <v>0</v>
      </c>
      <c r="C1005" s="381">
        <v>0</v>
      </c>
      <c r="D1005" s="380" t="str">
        <f t="shared" si="15"/>
        <v/>
      </c>
    </row>
    <row r="1006" spans="1:4">
      <c r="A1006" s="377" t="s">
        <v>170</v>
      </c>
      <c r="B1006" s="378">
        <v>0</v>
      </c>
      <c r="C1006" s="381">
        <v>0</v>
      </c>
      <c r="D1006" s="380" t="str">
        <f t="shared" si="15"/>
        <v/>
      </c>
    </row>
    <row r="1007" spans="1:4">
      <c r="A1007" s="377" t="s">
        <v>171</v>
      </c>
      <c r="B1007" s="378">
        <v>0</v>
      </c>
      <c r="C1007" s="381">
        <v>0</v>
      </c>
      <c r="D1007" s="380" t="str">
        <f t="shared" si="15"/>
        <v/>
      </c>
    </row>
    <row r="1008" spans="1:4">
      <c r="A1008" s="377" t="s">
        <v>922</v>
      </c>
      <c r="B1008" s="378">
        <v>0</v>
      </c>
      <c r="C1008" s="381">
        <v>0</v>
      </c>
      <c r="D1008" s="380" t="str">
        <f t="shared" si="15"/>
        <v/>
      </c>
    </row>
    <row r="1009" spans="1:4">
      <c r="A1009" s="377" t="s">
        <v>923</v>
      </c>
      <c r="B1009" s="378">
        <v>0</v>
      </c>
      <c r="C1009" s="381">
        <v>0</v>
      </c>
      <c r="D1009" s="380" t="str">
        <f t="shared" si="15"/>
        <v/>
      </c>
    </row>
    <row r="1010" spans="1:4">
      <c r="A1010" s="377" t="s">
        <v>924</v>
      </c>
      <c r="B1010" s="378">
        <v>10</v>
      </c>
      <c r="C1010" s="381">
        <v>0</v>
      </c>
      <c r="D1010" s="380">
        <f t="shared" si="15"/>
        <v>-100</v>
      </c>
    </row>
    <row r="1011" spans="1:4">
      <c r="A1011" s="377" t="s">
        <v>925</v>
      </c>
      <c r="B1011" s="378">
        <v>0</v>
      </c>
      <c r="C1011" s="381">
        <v>0</v>
      </c>
      <c r="D1011" s="380" t="str">
        <f t="shared" si="15"/>
        <v/>
      </c>
    </row>
    <row r="1012" spans="1:4">
      <c r="A1012" s="377" t="s">
        <v>926</v>
      </c>
      <c r="B1012" s="378">
        <v>0</v>
      </c>
      <c r="C1012" s="379">
        <v>0</v>
      </c>
      <c r="D1012" s="380" t="str">
        <f t="shared" si="15"/>
        <v/>
      </c>
    </row>
    <row r="1013" spans="1:4">
      <c r="A1013" s="377" t="s">
        <v>927</v>
      </c>
      <c r="B1013" s="378">
        <v>0</v>
      </c>
      <c r="C1013" s="381">
        <v>0</v>
      </c>
      <c r="D1013" s="380" t="str">
        <f t="shared" si="15"/>
        <v/>
      </c>
    </row>
    <row r="1014" spans="1:4">
      <c r="A1014" s="377" t="s">
        <v>928</v>
      </c>
      <c r="B1014" s="378">
        <v>0</v>
      </c>
      <c r="C1014" s="381">
        <v>0</v>
      </c>
      <c r="D1014" s="380" t="str">
        <f t="shared" si="15"/>
        <v/>
      </c>
    </row>
    <row r="1015" spans="1:4">
      <c r="A1015" s="377" t="s">
        <v>169</v>
      </c>
      <c r="B1015" s="378">
        <v>0</v>
      </c>
      <c r="C1015" s="381">
        <v>0</v>
      </c>
      <c r="D1015" s="380" t="str">
        <f t="shared" si="15"/>
        <v/>
      </c>
    </row>
    <row r="1016" spans="1:4">
      <c r="A1016" s="377" t="s">
        <v>170</v>
      </c>
      <c r="B1016" s="378">
        <v>0</v>
      </c>
      <c r="C1016" s="381">
        <v>0</v>
      </c>
      <c r="D1016" s="380" t="str">
        <f t="shared" si="15"/>
        <v/>
      </c>
    </row>
    <row r="1017" spans="1:4">
      <c r="A1017" s="377" t="s">
        <v>171</v>
      </c>
      <c r="B1017" s="378">
        <v>0</v>
      </c>
      <c r="C1017" s="381">
        <v>0</v>
      </c>
      <c r="D1017" s="380" t="str">
        <f t="shared" si="15"/>
        <v/>
      </c>
    </row>
    <row r="1018" spans="1:4">
      <c r="A1018" s="377" t="s">
        <v>929</v>
      </c>
      <c r="B1018" s="378">
        <v>0</v>
      </c>
      <c r="C1018" s="381">
        <v>0</v>
      </c>
      <c r="D1018" s="380" t="str">
        <f t="shared" si="15"/>
        <v/>
      </c>
    </row>
    <row r="1019" spans="1:4">
      <c r="A1019" s="377" t="s">
        <v>930</v>
      </c>
      <c r="B1019" s="378">
        <v>0</v>
      </c>
      <c r="C1019" s="381">
        <v>0</v>
      </c>
      <c r="D1019" s="380" t="str">
        <f t="shared" si="15"/>
        <v/>
      </c>
    </row>
    <row r="1020" spans="1:4">
      <c r="A1020" s="377" t="s">
        <v>931</v>
      </c>
      <c r="B1020" s="378">
        <v>0</v>
      </c>
      <c r="C1020" s="381">
        <v>0</v>
      </c>
      <c r="D1020" s="380" t="str">
        <f t="shared" si="15"/>
        <v/>
      </c>
    </row>
    <row r="1021" spans="1:4">
      <c r="A1021" s="377" t="s">
        <v>932</v>
      </c>
      <c r="B1021" s="378">
        <v>0</v>
      </c>
      <c r="C1021" s="381">
        <v>0</v>
      </c>
      <c r="D1021" s="380" t="str">
        <f t="shared" si="15"/>
        <v/>
      </c>
    </row>
    <row r="1022" spans="1:4">
      <c r="A1022" s="377" t="s">
        <v>933</v>
      </c>
      <c r="B1022" s="378">
        <v>0</v>
      </c>
      <c r="C1022" s="379">
        <v>0</v>
      </c>
      <c r="D1022" s="380" t="str">
        <f t="shared" si="15"/>
        <v/>
      </c>
    </row>
    <row r="1023" spans="1:4">
      <c r="A1023" s="377" t="s">
        <v>934</v>
      </c>
      <c r="B1023" s="378">
        <v>0</v>
      </c>
      <c r="C1023" s="381">
        <v>0</v>
      </c>
      <c r="D1023" s="380" t="str">
        <f t="shared" si="15"/>
        <v/>
      </c>
    </row>
    <row r="1024" spans="1:4">
      <c r="A1024" s="377" t="s">
        <v>935</v>
      </c>
      <c r="B1024" s="378">
        <v>0</v>
      </c>
      <c r="C1024" s="381">
        <v>0</v>
      </c>
      <c r="D1024" s="380" t="str">
        <f t="shared" si="15"/>
        <v/>
      </c>
    </row>
    <row r="1025" spans="1:4">
      <c r="A1025" s="377" t="s">
        <v>169</v>
      </c>
      <c r="B1025" s="378">
        <v>0</v>
      </c>
      <c r="C1025" s="381">
        <v>0</v>
      </c>
      <c r="D1025" s="380" t="str">
        <f t="shared" si="15"/>
        <v/>
      </c>
    </row>
    <row r="1026" spans="1:4">
      <c r="A1026" s="377" t="s">
        <v>170</v>
      </c>
      <c r="B1026" s="378">
        <v>0</v>
      </c>
      <c r="C1026" s="381">
        <v>0</v>
      </c>
      <c r="D1026" s="380" t="str">
        <f t="shared" si="15"/>
        <v/>
      </c>
    </row>
    <row r="1027" spans="1:4">
      <c r="A1027" s="377" t="s">
        <v>171</v>
      </c>
      <c r="B1027" s="378">
        <v>0</v>
      </c>
      <c r="C1027" s="381">
        <v>0</v>
      </c>
      <c r="D1027" s="380" t="str">
        <f t="shared" si="15"/>
        <v/>
      </c>
    </row>
    <row r="1028" spans="1:4">
      <c r="A1028" s="377" t="s">
        <v>926</v>
      </c>
      <c r="B1028" s="378">
        <v>0</v>
      </c>
      <c r="C1028" s="381">
        <v>0</v>
      </c>
      <c r="D1028" s="380" t="str">
        <f t="shared" ref="D1028:D1091" si="16">IFERROR((C1028/B1028-1)*100,"")</f>
        <v/>
      </c>
    </row>
    <row r="1029" spans="1:4">
      <c r="A1029" s="377" t="s">
        <v>936</v>
      </c>
      <c r="B1029" s="378">
        <v>0</v>
      </c>
      <c r="C1029" s="379">
        <v>0</v>
      </c>
      <c r="D1029" s="380" t="str">
        <f t="shared" si="16"/>
        <v/>
      </c>
    </row>
    <row r="1030" spans="1:4">
      <c r="A1030" s="377" t="s">
        <v>937</v>
      </c>
      <c r="B1030" s="378">
        <v>0</v>
      </c>
      <c r="C1030" s="381">
        <v>0</v>
      </c>
      <c r="D1030" s="380" t="str">
        <f t="shared" si="16"/>
        <v/>
      </c>
    </row>
    <row r="1031" spans="1:4">
      <c r="A1031" s="377" t="s">
        <v>938</v>
      </c>
      <c r="B1031" s="378">
        <v>17451</v>
      </c>
      <c r="C1031" s="381">
        <v>0</v>
      </c>
      <c r="D1031" s="380">
        <f t="shared" si="16"/>
        <v>-100</v>
      </c>
    </row>
    <row r="1032" ht="27" spans="1:4">
      <c r="A1032" s="377" t="s">
        <v>939</v>
      </c>
      <c r="B1032" s="378">
        <v>14000</v>
      </c>
      <c r="C1032" s="381">
        <v>0</v>
      </c>
      <c r="D1032" s="380">
        <f t="shared" si="16"/>
        <v>-100</v>
      </c>
    </row>
    <row r="1033" spans="1:4">
      <c r="A1033" s="377" t="s">
        <v>940</v>
      </c>
      <c r="B1033" s="378">
        <v>451</v>
      </c>
      <c r="C1033" s="381">
        <v>0</v>
      </c>
      <c r="D1033" s="380">
        <f t="shared" si="16"/>
        <v>-100</v>
      </c>
    </row>
    <row r="1034" ht="27" spans="1:4">
      <c r="A1034" s="377" t="s">
        <v>941</v>
      </c>
      <c r="B1034" s="378">
        <v>0</v>
      </c>
      <c r="C1034" s="379">
        <v>0</v>
      </c>
      <c r="D1034" s="380" t="str">
        <f t="shared" si="16"/>
        <v/>
      </c>
    </row>
    <row r="1035" spans="1:4">
      <c r="A1035" s="377" t="s">
        <v>942</v>
      </c>
      <c r="B1035" s="378">
        <v>3000</v>
      </c>
      <c r="C1035" s="381">
        <v>0</v>
      </c>
      <c r="D1035" s="380">
        <f t="shared" si="16"/>
        <v>-100</v>
      </c>
    </row>
    <row r="1036" spans="1:4">
      <c r="A1036" s="377" t="s">
        <v>943</v>
      </c>
      <c r="B1036" s="378">
        <v>191</v>
      </c>
      <c r="C1036" s="381">
        <v>47</v>
      </c>
      <c r="D1036" s="380">
        <f t="shared" si="16"/>
        <v>-75.3926701570681</v>
      </c>
    </row>
    <row r="1037" spans="1:4">
      <c r="A1037" s="377" t="s">
        <v>944</v>
      </c>
      <c r="B1037" s="378">
        <v>191</v>
      </c>
      <c r="C1037" s="379">
        <v>22</v>
      </c>
      <c r="D1037" s="380">
        <f t="shared" si="16"/>
        <v>-88.4816753926702</v>
      </c>
    </row>
    <row r="1038" spans="1:4">
      <c r="A1038" s="377" t="s">
        <v>945</v>
      </c>
      <c r="B1038" s="378">
        <v>0</v>
      </c>
      <c r="C1038" s="379">
        <v>25</v>
      </c>
      <c r="D1038" s="380" t="str">
        <f t="shared" si="16"/>
        <v/>
      </c>
    </row>
    <row r="1039" spans="1:4">
      <c r="A1039" s="377" t="s">
        <v>946</v>
      </c>
      <c r="B1039" s="378">
        <v>52504</v>
      </c>
      <c r="C1039" s="381">
        <v>12220</v>
      </c>
      <c r="D1039" s="380">
        <f t="shared" si="16"/>
        <v>-76.7255828127381</v>
      </c>
    </row>
    <row r="1040" spans="1:4">
      <c r="A1040" s="377" t="s">
        <v>947</v>
      </c>
      <c r="B1040" s="378">
        <v>0</v>
      </c>
      <c r="C1040" s="381">
        <v>0</v>
      </c>
      <c r="D1040" s="380" t="str">
        <f t="shared" si="16"/>
        <v/>
      </c>
    </row>
    <row r="1041" spans="1:4">
      <c r="A1041" s="377" t="s">
        <v>169</v>
      </c>
      <c r="B1041" s="378">
        <v>0</v>
      </c>
      <c r="C1041" s="381">
        <v>0</v>
      </c>
      <c r="D1041" s="380" t="str">
        <f t="shared" si="16"/>
        <v/>
      </c>
    </row>
    <row r="1042" spans="1:4">
      <c r="A1042" s="377" t="s">
        <v>170</v>
      </c>
      <c r="B1042" s="378">
        <v>0</v>
      </c>
      <c r="C1042" s="381">
        <v>0</v>
      </c>
      <c r="D1042" s="380" t="str">
        <f t="shared" si="16"/>
        <v/>
      </c>
    </row>
    <row r="1043" spans="1:4">
      <c r="A1043" s="377" t="s">
        <v>171</v>
      </c>
      <c r="B1043" s="378">
        <v>0</v>
      </c>
      <c r="C1043" s="381">
        <v>0</v>
      </c>
      <c r="D1043" s="380" t="str">
        <f t="shared" si="16"/>
        <v/>
      </c>
    </row>
    <row r="1044" spans="1:4">
      <c r="A1044" s="377" t="s">
        <v>948</v>
      </c>
      <c r="B1044" s="378">
        <v>0</v>
      </c>
      <c r="C1044" s="381">
        <v>0</v>
      </c>
      <c r="D1044" s="380" t="str">
        <f t="shared" si="16"/>
        <v/>
      </c>
    </row>
    <row r="1045" spans="1:4">
      <c r="A1045" s="377" t="s">
        <v>949</v>
      </c>
      <c r="B1045" s="378">
        <v>0</v>
      </c>
      <c r="C1045" s="381">
        <v>0</v>
      </c>
      <c r="D1045" s="380" t="str">
        <f t="shared" si="16"/>
        <v/>
      </c>
    </row>
    <row r="1046" spans="1:4">
      <c r="A1046" s="377" t="s">
        <v>950</v>
      </c>
      <c r="B1046" s="378">
        <v>0</v>
      </c>
      <c r="C1046" s="381">
        <v>0</v>
      </c>
      <c r="D1046" s="380" t="str">
        <f t="shared" si="16"/>
        <v/>
      </c>
    </row>
    <row r="1047" spans="1:4">
      <c r="A1047" s="377" t="s">
        <v>951</v>
      </c>
      <c r="B1047" s="378">
        <v>0</v>
      </c>
      <c r="C1047" s="381">
        <v>0</v>
      </c>
      <c r="D1047" s="380" t="str">
        <f t="shared" si="16"/>
        <v/>
      </c>
    </row>
    <row r="1048" spans="1:4">
      <c r="A1048" s="377" t="s">
        <v>952</v>
      </c>
      <c r="B1048" s="378">
        <v>0</v>
      </c>
      <c r="C1048" s="379">
        <v>0</v>
      </c>
      <c r="D1048" s="380" t="str">
        <f t="shared" si="16"/>
        <v/>
      </c>
    </row>
    <row r="1049" spans="1:4">
      <c r="A1049" s="377" t="s">
        <v>953</v>
      </c>
      <c r="B1049" s="378">
        <v>0</v>
      </c>
      <c r="C1049" s="381">
        <v>0</v>
      </c>
      <c r="D1049" s="380" t="str">
        <f t="shared" si="16"/>
        <v/>
      </c>
    </row>
    <row r="1050" spans="1:4">
      <c r="A1050" s="377" t="s">
        <v>954</v>
      </c>
      <c r="B1050" s="378">
        <v>2560</v>
      </c>
      <c r="C1050" s="381">
        <v>0</v>
      </c>
      <c r="D1050" s="380">
        <f t="shared" si="16"/>
        <v>-100</v>
      </c>
    </row>
    <row r="1051" spans="1:4">
      <c r="A1051" s="377" t="s">
        <v>169</v>
      </c>
      <c r="B1051" s="378">
        <v>0</v>
      </c>
      <c r="C1051" s="381">
        <v>0</v>
      </c>
      <c r="D1051" s="380" t="str">
        <f t="shared" si="16"/>
        <v/>
      </c>
    </row>
    <row r="1052" spans="1:4">
      <c r="A1052" s="377" t="s">
        <v>170</v>
      </c>
      <c r="B1052" s="378">
        <v>0</v>
      </c>
      <c r="C1052" s="381">
        <v>0</v>
      </c>
      <c r="D1052" s="380" t="str">
        <f t="shared" si="16"/>
        <v/>
      </c>
    </row>
    <row r="1053" spans="1:4">
      <c r="A1053" s="377" t="s">
        <v>171</v>
      </c>
      <c r="B1053" s="378">
        <v>0</v>
      </c>
      <c r="C1053" s="381">
        <v>0</v>
      </c>
      <c r="D1053" s="380" t="str">
        <f t="shared" si="16"/>
        <v/>
      </c>
    </row>
    <row r="1054" spans="1:4">
      <c r="A1054" s="377" t="s">
        <v>955</v>
      </c>
      <c r="B1054" s="378">
        <v>0</v>
      </c>
      <c r="C1054" s="381">
        <v>0</v>
      </c>
      <c r="D1054" s="380" t="str">
        <f t="shared" si="16"/>
        <v/>
      </c>
    </row>
    <row r="1055" spans="1:4">
      <c r="A1055" s="377" t="s">
        <v>956</v>
      </c>
      <c r="B1055" s="378">
        <v>0</v>
      </c>
      <c r="C1055" s="381">
        <v>0</v>
      </c>
      <c r="D1055" s="380" t="str">
        <f t="shared" si="16"/>
        <v/>
      </c>
    </row>
    <row r="1056" spans="1:4">
      <c r="A1056" s="377" t="s">
        <v>957</v>
      </c>
      <c r="B1056" s="378">
        <v>0</v>
      </c>
      <c r="C1056" s="381">
        <v>0</v>
      </c>
      <c r="D1056" s="380" t="str">
        <f t="shared" si="16"/>
        <v/>
      </c>
    </row>
    <row r="1057" ht="27" spans="1:4">
      <c r="A1057" s="377" t="s">
        <v>958</v>
      </c>
      <c r="B1057" s="378">
        <v>0</v>
      </c>
      <c r="C1057" s="381">
        <v>0</v>
      </c>
      <c r="D1057" s="380" t="str">
        <f t="shared" si="16"/>
        <v/>
      </c>
    </row>
    <row r="1058" spans="1:4">
      <c r="A1058" s="377" t="s">
        <v>959</v>
      </c>
      <c r="B1058" s="378">
        <v>0</v>
      </c>
      <c r="C1058" s="381">
        <v>0</v>
      </c>
      <c r="D1058" s="380" t="str">
        <f t="shared" si="16"/>
        <v/>
      </c>
    </row>
    <row r="1059" spans="1:4">
      <c r="A1059" s="377" t="s">
        <v>960</v>
      </c>
      <c r="B1059" s="378">
        <v>0</v>
      </c>
      <c r="C1059" s="381">
        <v>0</v>
      </c>
      <c r="D1059" s="380" t="str">
        <f t="shared" si="16"/>
        <v/>
      </c>
    </row>
    <row r="1060" spans="1:4">
      <c r="A1060" s="377" t="s">
        <v>961</v>
      </c>
      <c r="B1060" s="378">
        <v>0</v>
      </c>
      <c r="C1060" s="381">
        <v>0</v>
      </c>
      <c r="D1060" s="380" t="str">
        <f t="shared" si="16"/>
        <v/>
      </c>
    </row>
    <row r="1061" spans="1:4">
      <c r="A1061" s="377" t="s">
        <v>962</v>
      </c>
      <c r="B1061" s="378">
        <v>0</v>
      </c>
      <c r="C1061" s="381">
        <v>0</v>
      </c>
      <c r="D1061" s="380" t="str">
        <f t="shared" si="16"/>
        <v/>
      </c>
    </row>
    <row r="1062" spans="1:4">
      <c r="A1062" s="377" t="s">
        <v>963</v>
      </c>
      <c r="B1062" s="378">
        <v>2560</v>
      </c>
      <c r="C1062" s="381">
        <v>0</v>
      </c>
      <c r="D1062" s="380">
        <f t="shared" si="16"/>
        <v>-100</v>
      </c>
    </row>
    <row r="1063" spans="1:4">
      <c r="A1063" s="377" t="s">
        <v>964</v>
      </c>
      <c r="B1063" s="378">
        <v>0</v>
      </c>
      <c r="C1063" s="381">
        <v>0</v>
      </c>
      <c r="D1063" s="380" t="str">
        <f t="shared" si="16"/>
        <v/>
      </c>
    </row>
    <row r="1064" spans="1:4">
      <c r="A1064" s="377" t="s">
        <v>965</v>
      </c>
      <c r="B1064" s="378">
        <v>0</v>
      </c>
      <c r="C1064" s="379">
        <v>0</v>
      </c>
      <c r="D1064" s="380" t="str">
        <f t="shared" si="16"/>
        <v/>
      </c>
    </row>
    <row r="1065" spans="1:4">
      <c r="A1065" s="377" t="s">
        <v>966</v>
      </c>
      <c r="B1065" s="378">
        <v>0</v>
      </c>
      <c r="C1065" s="381">
        <v>0</v>
      </c>
      <c r="D1065" s="380" t="str">
        <f t="shared" si="16"/>
        <v/>
      </c>
    </row>
    <row r="1066" spans="1:4">
      <c r="A1066" s="377" t="s">
        <v>967</v>
      </c>
      <c r="B1066" s="378">
        <v>0</v>
      </c>
      <c r="C1066" s="381">
        <v>0</v>
      </c>
      <c r="D1066" s="380" t="str">
        <f t="shared" si="16"/>
        <v/>
      </c>
    </row>
    <row r="1067" spans="1:4">
      <c r="A1067" s="377" t="s">
        <v>169</v>
      </c>
      <c r="B1067" s="378">
        <v>0</v>
      </c>
      <c r="C1067" s="381">
        <v>0</v>
      </c>
      <c r="D1067" s="380" t="str">
        <f t="shared" si="16"/>
        <v/>
      </c>
    </row>
    <row r="1068" spans="1:4">
      <c r="A1068" s="377" t="s">
        <v>170</v>
      </c>
      <c r="B1068" s="378">
        <v>0</v>
      </c>
      <c r="C1068" s="381">
        <v>0</v>
      </c>
      <c r="D1068" s="380" t="str">
        <f t="shared" si="16"/>
        <v/>
      </c>
    </row>
    <row r="1069" spans="1:4">
      <c r="A1069" s="377" t="s">
        <v>171</v>
      </c>
      <c r="B1069" s="378">
        <v>0</v>
      </c>
      <c r="C1069" s="379">
        <v>0</v>
      </c>
      <c r="D1069" s="380" t="str">
        <f t="shared" si="16"/>
        <v/>
      </c>
    </row>
    <row r="1070" spans="1:4">
      <c r="A1070" s="377" t="s">
        <v>968</v>
      </c>
      <c r="B1070" s="378">
        <v>0</v>
      </c>
      <c r="C1070" s="381">
        <v>0</v>
      </c>
      <c r="D1070" s="380" t="str">
        <f t="shared" si="16"/>
        <v/>
      </c>
    </row>
    <row r="1071" spans="1:4">
      <c r="A1071" s="377" t="s">
        <v>969</v>
      </c>
      <c r="B1071" s="378">
        <v>41370</v>
      </c>
      <c r="C1071" s="381">
        <v>12220</v>
      </c>
      <c r="D1071" s="380">
        <f t="shared" si="16"/>
        <v>-70.4616872129562</v>
      </c>
    </row>
    <row r="1072" spans="1:4">
      <c r="A1072" s="377" t="s">
        <v>169</v>
      </c>
      <c r="B1072" s="378">
        <v>397</v>
      </c>
      <c r="C1072" s="381">
        <v>422</v>
      </c>
      <c r="D1072" s="380">
        <f t="shared" si="16"/>
        <v>6.29722921914357</v>
      </c>
    </row>
    <row r="1073" spans="1:4">
      <c r="A1073" s="377" t="s">
        <v>170</v>
      </c>
      <c r="B1073" s="378">
        <v>39</v>
      </c>
      <c r="C1073" s="381">
        <v>60</v>
      </c>
      <c r="D1073" s="380">
        <f t="shared" si="16"/>
        <v>53.8461538461539</v>
      </c>
    </row>
    <row r="1074" spans="1:4">
      <c r="A1074" s="377" t="s">
        <v>171</v>
      </c>
      <c r="B1074" s="378">
        <v>0</v>
      </c>
      <c r="C1074" s="381">
        <v>0</v>
      </c>
      <c r="D1074" s="380" t="str">
        <f t="shared" si="16"/>
        <v/>
      </c>
    </row>
    <row r="1075" spans="1:4">
      <c r="A1075" s="377" t="s">
        <v>970</v>
      </c>
      <c r="B1075" s="378">
        <v>0</v>
      </c>
      <c r="C1075" s="381">
        <v>0</v>
      </c>
      <c r="D1075" s="380" t="str">
        <f t="shared" si="16"/>
        <v/>
      </c>
    </row>
    <row r="1076" spans="1:4">
      <c r="A1076" s="377" t="s">
        <v>971</v>
      </c>
      <c r="B1076" s="378">
        <v>0</v>
      </c>
      <c r="C1076" s="381">
        <v>0</v>
      </c>
      <c r="D1076" s="380" t="str">
        <f t="shared" si="16"/>
        <v/>
      </c>
    </row>
    <row r="1077" spans="1:4">
      <c r="A1077" s="377" t="s">
        <v>972</v>
      </c>
      <c r="B1077" s="378">
        <v>0</v>
      </c>
      <c r="C1077" s="381">
        <v>0</v>
      </c>
      <c r="D1077" s="380" t="str">
        <f t="shared" si="16"/>
        <v/>
      </c>
    </row>
    <row r="1078" spans="1:4">
      <c r="A1078" s="377" t="s">
        <v>973</v>
      </c>
      <c r="B1078" s="378">
        <v>0</v>
      </c>
      <c r="C1078" s="381">
        <v>0</v>
      </c>
      <c r="D1078" s="380" t="str">
        <f t="shared" si="16"/>
        <v/>
      </c>
    </row>
    <row r="1079" spans="1:4">
      <c r="A1079" s="377" t="s">
        <v>974</v>
      </c>
      <c r="B1079" s="378">
        <v>40849</v>
      </c>
      <c r="C1079" s="381">
        <v>11648</v>
      </c>
      <c r="D1079" s="380">
        <f t="shared" si="16"/>
        <v>-71.4852260765257</v>
      </c>
    </row>
    <row r="1080" spans="1:4">
      <c r="A1080" s="377" t="s">
        <v>178</v>
      </c>
      <c r="B1080" s="378">
        <v>85</v>
      </c>
      <c r="C1080" s="379">
        <v>90</v>
      </c>
      <c r="D1080" s="380">
        <f t="shared" si="16"/>
        <v>5.88235294117647</v>
      </c>
    </row>
    <row r="1081" spans="1:4">
      <c r="A1081" s="377" t="s">
        <v>975</v>
      </c>
      <c r="B1081" s="378">
        <v>0</v>
      </c>
      <c r="C1081" s="381">
        <v>0</v>
      </c>
      <c r="D1081" s="380" t="str">
        <f t="shared" si="16"/>
        <v/>
      </c>
    </row>
    <row r="1082" spans="1:4">
      <c r="A1082" s="377" t="s">
        <v>976</v>
      </c>
      <c r="B1082" s="378">
        <v>176</v>
      </c>
      <c r="C1082" s="381">
        <v>0</v>
      </c>
      <c r="D1082" s="380">
        <f t="shared" si="16"/>
        <v>-100</v>
      </c>
    </row>
    <row r="1083" spans="1:4">
      <c r="A1083" s="377" t="s">
        <v>169</v>
      </c>
      <c r="B1083" s="378">
        <v>0</v>
      </c>
      <c r="C1083" s="381">
        <v>0</v>
      </c>
      <c r="D1083" s="380" t="str">
        <f t="shared" si="16"/>
        <v/>
      </c>
    </row>
    <row r="1084" spans="1:4">
      <c r="A1084" s="377" t="s">
        <v>170</v>
      </c>
      <c r="B1084" s="378">
        <v>0</v>
      </c>
      <c r="C1084" s="381">
        <v>0</v>
      </c>
      <c r="D1084" s="380" t="str">
        <f t="shared" si="16"/>
        <v/>
      </c>
    </row>
    <row r="1085" spans="1:4">
      <c r="A1085" s="377" t="s">
        <v>171</v>
      </c>
      <c r="B1085" s="378">
        <v>176</v>
      </c>
      <c r="C1085" s="381">
        <v>0</v>
      </c>
      <c r="D1085" s="380">
        <f t="shared" si="16"/>
        <v>-100</v>
      </c>
    </row>
    <row r="1086" spans="1:4">
      <c r="A1086" s="377" t="s">
        <v>977</v>
      </c>
      <c r="B1086" s="378">
        <v>0</v>
      </c>
      <c r="C1086" s="381">
        <v>0</v>
      </c>
      <c r="D1086" s="380" t="str">
        <f t="shared" si="16"/>
        <v/>
      </c>
    </row>
    <row r="1087" spans="1:4">
      <c r="A1087" s="377" t="s">
        <v>978</v>
      </c>
      <c r="B1087" s="378">
        <v>0</v>
      </c>
      <c r="C1087" s="379">
        <v>0</v>
      </c>
      <c r="D1087" s="380" t="str">
        <f t="shared" si="16"/>
        <v/>
      </c>
    </row>
    <row r="1088" spans="1:4">
      <c r="A1088" s="377" t="s">
        <v>979</v>
      </c>
      <c r="B1088" s="378">
        <v>0</v>
      </c>
      <c r="C1088" s="381">
        <v>0</v>
      </c>
      <c r="D1088" s="380" t="str">
        <f t="shared" si="16"/>
        <v/>
      </c>
    </row>
    <row r="1089" spans="1:4">
      <c r="A1089" s="377" t="s">
        <v>980</v>
      </c>
      <c r="B1089" s="378">
        <v>8398</v>
      </c>
      <c r="C1089" s="381">
        <v>0</v>
      </c>
      <c r="D1089" s="380">
        <f t="shared" si="16"/>
        <v>-100</v>
      </c>
    </row>
    <row r="1090" spans="1:4">
      <c r="A1090" s="377" t="s">
        <v>169</v>
      </c>
      <c r="B1090" s="378">
        <v>0</v>
      </c>
      <c r="C1090" s="381">
        <v>0</v>
      </c>
      <c r="D1090" s="380" t="str">
        <f t="shared" si="16"/>
        <v/>
      </c>
    </row>
    <row r="1091" spans="1:4">
      <c r="A1091" s="377" t="s">
        <v>170</v>
      </c>
      <c r="B1091" s="378">
        <v>1</v>
      </c>
      <c r="C1091" s="381">
        <v>0</v>
      </c>
      <c r="D1091" s="380">
        <f t="shared" si="16"/>
        <v>-100</v>
      </c>
    </row>
    <row r="1092" spans="1:4">
      <c r="A1092" s="377" t="s">
        <v>171</v>
      </c>
      <c r="B1092" s="378">
        <v>0</v>
      </c>
      <c r="C1092" s="381">
        <v>0</v>
      </c>
      <c r="D1092" s="380" t="str">
        <f t="shared" ref="D1092:D1155" si="17">IFERROR((C1092/B1092-1)*100,"")</f>
        <v/>
      </c>
    </row>
    <row r="1093" spans="1:4">
      <c r="A1093" s="377" t="s">
        <v>981</v>
      </c>
      <c r="B1093" s="378">
        <v>0</v>
      </c>
      <c r="C1093" s="381">
        <v>0</v>
      </c>
      <c r="D1093" s="380" t="str">
        <f t="shared" si="17"/>
        <v/>
      </c>
    </row>
    <row r="1094" spans="1:4">
      <c r="A1094" s="377" t="s">
        <v>982</v>
      </c>
      <c r="B1094" s="378">
        <v>8397</v>
      </c>
      <c r="C1094" s="381">
        <v>0</v>
      </c>
      <c r="D1094" s="380">
        <f t="shared" si="17"/>
        <v>-100</v>
      </c>
    </row>
    <row r="1095" spans="1:4">
      <c r="A1095" s="377" t="s">
        <v>983</v>
      </c>
      <c r="B1095" s="378">
        <v>0</v>
      </c>
      <c r="C1095" s="379">
        <v>0</v>
      </c>
      <c r="D1095" s="380" t="str">
        <f t="shared" si="17"/>
        <v/>
      </c>
    </row>
    <row r="1096" spans="1:4">
      <c r="A1096" s="377" t="s">
        <v>984</v>
      </c>
      <c r="B1096" s="378">
        <v>0</v>
      </c>
      <c r="C1096" s="381">
        <v>0</v>
      </c>
      <c r="D1096" s="380" t="str">
        <f t="shared" si="17"/>
        <v/>
      </c>
    </row>
    <row r="1097" spans="1:4">
      <c r="A1097" s="377" t="s">
        <v>985</v>
      </c>
      <c r="B1097" s="378">
        <v>0</v>
      </c>
      <c r="C1097" s="381">
        <v>0</v>
      </c>
      <c r="D1097" s="380" t="str">
        <f t="shared" si="17"/>
        <v/>
      </c>
    </row>
    <row r="1098" spans="1:4">
      <c r="A1098" s="377" t="s">
        <v>986</v>
      </c>
      <c r="B1098" s="378">
        <v>0</v>
      </c>
      <c r="C1098" s="381">
        <v>0</v>
      </c>
      <c r="D1098" s="380" t="str">
        <f t="shared" si="17"/>
        <v/>
      </c>
    </row>
    <row r="1099" spans="1:4">
      <c r="A1099" s="377" t="s">
        <v>987</v>
      </c>
      <c r="B1099" s="378">
        <v>0</v>
      </c>
      <c r="C1099" s="381">
        <v>0</v>
      </c>
      <c r="D1099" s="380" t="str">
        <f t="shared" si="17"/>
        <v/>
      </c>
    </row>
    <row r="1100" spans="1:4">
      <c r="A1100" s="377" t="s">
        <v>988</v>
      </c>
      <c r="B1100" s="378">
        <v>0</v>
      </c>
      <c r="C1100" s="381">
        <v>0</v>
      </c>
      <c r="D1100" s="380" t="str">
        <f t="shared" si="17"/>
        <v/>
      </c>
    </row>
    <row r="1101" ht="27" spans="1:4">
      <c r="A1101" s="377" t="s">
        <v>989</v>
      </c>
      <c r="B1101" s="378">
        <v>0</v>
      </c>
      <c r="C1101" s="379">
        <v>0</v>
      </c>
      <c r="D1101" s="380" t="str">
        <f t="shared" si="17"/>
        <v/>
      </c>
    </row>
    <row r="1102" spans="1:4">
      <c r="A1102" s="377" t="s">
        <v>990</v>
      </c>
      <c r="B1102" s="378">
        <v>0</v>
      </c>
      <c r="C1102" s="379">
        <v>0</v>
      </c>
      <c r="D1102" s="380" t="str">
        <f t="shared" si="17"/>
        <v/>
      </c>
    </row>
    <row r="1103" spans="1:4">
      <c r="A1103" s="377" t="s">
        <v>991</v>
      </c>
      <c r="B1103" s="378">
        <v>13606</v>
      </c>
      <c r="C1103" s="381">
        <v>5257</v>
      </c>
      <c r="D1103" s="380">
        <f t="shared" si="17"/>
        <v>-61.3626341320006</v>
      </c>
    </row>
    <row r="1104" spans="1:4">
      <c r="A1104" s="377" t="s">
        <v>992</v>
      </c>
      <c r="B1104" s="378">
        <v>12210</v>
      </c>
      <c r="C1104" s="381">
        <v>5257</v>
      </c>
      <c r="D1104" s="380">
        <f t="shared" si="17"/>
        <v>-56.9451269451269</v>
      </c>
    </row>
    <row r="1105" spans="1:4">
      <c r="A1105" s="377" t="s">
        <v>169</v>
      </c>
      <c r="B1105" s="378">
        <v>219</v>
      </c>
      <c r="C1105" s="381">
        <v>228</v>
      </c>
      <c r="D1105" s="380">
        <f t="shared" si="17"/>
        <v>4.10958904109588</v>
      </c>
    </row>
    <row r="1106" spans="1:4">
      <c r="A1106" s="377" t="s">
        <v>170</v>
      </c>
      <c r="B1106" s="378">
        <v>0</v>
      </c>
      <c r="C1106" s="381">
        <v>0</v>
      </c>
      <c r="D1106" s="380" t="str">
        <f t="shared" si="17"/>
        <v/>
      </c>
    </row>
    <row r="1107" spans="1:4">
      <c r="A1107" s="377" t="s">
        <v>171</v>
      </c>
      <c r="B1107" s="378">
        <v>0</v>
      </c>
      <c r="C1107" s="381">
        <v>0</v>
      </c>
      <c r="D1107" s="380" t="str">
        <f t="shared" si="17"/>
        <v/>
      </c>
    </row>
    <row r="1108" spans="1:4">
      <c r="A1108" s="377" t="s">
        <v>993</v>
      </c>
      <c r="B1108" s="378">
        <v>0</v>
      </c>
      <c r="C1108" s="381">
        <v>0</v>
      </c>
      <c r="D1108" s="380" t="str">
        <f t="shared" si="17"/>
        <v/>
      </c>
    </row>
    <row r="1109" spans="1:4">
      <c r="A1109" s="377" t="s">
        <v>994</v>
      </c>
      <c r="B1109" s="378">
        <v>0</v>
      </c>
      <c r="C1109" s="381">
        <v>0</v>
      </c>
      <c r="D1109" s="380" t="str">
        <f t="shared" si="17"/>
        <v/>
      </c>
    </row>
    <row r="1110" spans="1:4">
      <c r="A1110" s="377" t="s">
        <v>995</v>
      </c>
      <c r="B1110" s="378">
        <v>0</v>
      </c>
      <c r="C1110" s="381">
        <v>0</v>
      </c>
      <c r="D1110" s="380" t="str">
        <f t="shared" si="17"/>
        <v/>
      </c>
    </row>
    <row r="1111" spans="1:4">
      <c r="A1111" s="377" t="s">
        <v>996</v>
      </c>
      <c r="B1111" s="378">
        <v>0</v>
      </c>
      <c r="C1111" s="381">
        <v>0</v>
      </c>
      <c r="D1111" s="380" t="str">
        <f t="shared" si="17"/>
        <v/>
      </c>
    </row>
    <row r="1112" spans="1:4">
      <c r="A1112" s="377" t="s">
        <v>178</v>
      </c>
      <c r="B1112" s="378">
        <v>0</v>
      </c>
      <c r="C1112" s="379">
        <v>0</v>
      </c>
      <c r="D1112" s="380" t="str">
        <f t="shared" si="17"/>
        <v/>
      </c>
    </row>
    <row r="1113" spans="1:4">
      <c r="A1113" s="377" t="s">
        <v>997</v>
      </c>
      <c r="B1113" s="378">
        <v>11991</v>
      </c>
      <c r="C1113" s="381">
        <v>5029</v>
      </c>
      <c r="D1113" s="380">
        <f t="shared" si="17"/>
        <v>-58.0602118255358</v>
      </c>
    </row>
    <row r="1114" spans="1:4">
      <c r="A1114" s="377" t="s">
        <v>998</v>
      </c>
      <c r="B1114" s="378">
        <v>232</v>
      </c>
      <c r="C1114" s="381">
        <v>0</v>
      </c>
      <c r="D1114" s="380">
        <f t="shared" si="17"/>
        <v>-100</v>
      </c>
    </row>
    <row r="1115" spans="1:4">
      <c r="A1115" s="377" t="s">
        <v>169</v>
      </c>
      <c r="B1115" s="378">
        <v>0</v>
      </c>
      <c r="C1115" s="381">
        <v>0</v>
      </c>
      <c r="D1115" s="380" t="str">
        <f t="shared" si="17"/>
        <v/>
      </c>
    </row>
    <row r="1116" spans="1:4">
      <c r="A1116" s="377" t="s">
        <v>170</v>
      </c>
      <c r="B1116" s="378">
        <v>0</v>
      </c>
      <c r="C1116" s="381">
        <v>0</v>
      </c>
      <c r="D1116" s="380" t="str">
        <f t="shared" si="17"/>
        <v/>
      </c>
    </row>
    <row r="1117" spans="1:4">
      <c r="A1117" s="377" t="s">
        <v>171</v>
      </c>
      <c r="B1117" s="378">
        <v>0</v>
      </c>
      <c r="C1117" s="381">
        <v>0</v>
      </c>
      <c r="D1117" s="380" t="str">
        <f t="shared" si="17"/>
        <v/>
      </c>
    </row>
    <row r="1118" spans="1:4">
      <c r="A1118" s="377" t="s">
        <v>999</v>
      </c>
      <c r="B1118" s="378">
        <v>0</v>
      </c>
      <c r="C1118" s="379">
        <v>0</v>
      </c>
      <c r="D1118" s="380" t="str">
        <f t="shared" si="17"/>
        <v/>
      </c>
    </row>
    <row r="1119" spans="1:4">
      <c r="A1119" s="377" t="s">
        <v>1000</v>
      </c>
      <c r="B1119" s="378">
        <v>232</v>
      </c>
      <c r="C1119" s="381">
        <v>0</v>
      </c>
      <c r="D1119" s="380">
        <f t="shared" si="17"/>
        <v>-100</v>
      </c>
    </row>
    <row r="1120" spans="1:4">
      <c r="A1120" s="377" t="s">
        <v>1001</v>
      </c>
      <c r="B1120" s="378">
        <v>1164</v>
      </c>
      <c r="C1120" s="381">
        <v>0</v>
      </c>
      <c r="D1120" s="380">
        <f t="shared" si="17"/>
        <v>-100</v>
      </c>
    </row>
    <row r="1121" spans="1:4">
      <c r="A1121" s="377" t="s">
        <v>1002</v>
      </c>
      <c r="B1121" s="378">
        <v>0</v>
      </c>
      <c r="C1121" s="379">
        <v>0</v>
      </c>
      <c r="D1121" s="380" t="str">
        <f t="shared" si="17"/>
        <v/>
      </c>
    </row>
    <row r="1122" spans="1:4">
      <c r="A1122" s="377" t="s">
        <v>1003</v>
      </c>
      <c r="B1122" s="378">
        <v>1164</v>
      </c>
      <c r="C1122" s="379">
        <v>0</v>
      </c>
      <c r="D1122" s="380">
        <f t="shared" si="17"/>
        <v>-100</v>
      </c>
    </row>
    <row r="1123" spans="1:4">
      <c r="A1123" s="377" t="s">
        <v>1004</v>
      </c>
      <c r="B1123" s="378">
        <v>0</v>
      </c>
      <c r="C1123" s="381">
        <v>0</v>
      </c>
      <c r="D1123" s="380" t="str">
        <f t="shared" si="17"/>
        <v/>
      </c>
    </row>
    <row r="1124" spans="1:4">
      <c r="A1124" s="377" t="s">
        <v>1005</v>
      </c>
      <c r="B1124" s="378">
        <v>0</v>
      </c>
      <c r="C1124" s="381">
        <v>0</v>
      </c>
      <c r="D1124" s="380" t="str">
        <f t="shared" si="17"/>
        <v/>
      </c>
    </row>
    <row r="1125" spans="1:4">
      <c r="A1125" s="377" t="s">
        <v>169</v>
      </c>
      <c r="B1125" s="378">
        <v>0</v>
      </c>
      <c r="C1125" s="381">
        <v>0</v>
      </c>
      <c r="D1125" s="380" t="str">
        <f t="shared" si="17"/>
        <v/>
      </c>
    </row>
    <row r="1126" spans="1:4">
      <c r="A1126" s="377" t="s">
        <v>170</v>
      </c>
      <c r="B1126" s="378">
        <v>0</v>
      </c>
      <c r="C1126" s="381">
        <v>0</v>
      </c>
      <c r="D1126" s="380" t="str">
        <f t="shared" si="17"/>
        <v/>
      </c>
    </row>
    <row r="1127" spans="1:4">
      <c r="A1127" s="377" t="s">
        <v>171</v>
      </c>
      <c r="B1127" s="378">
        <v>0</v>
      </c>
      <c r="C1127" s="381">
        <v>0</v>
      </c>
      <c r="D1127" s="380" t="str">
        <f t="shared" si="17"/>
        <v/>
      </c>
    </row>
    <row r="1128" spans="1:4">
      <c r="A1128" s="377" t="s">
        <v>1006</v>
      </c>
      <c r="B1128" s="378">
        <v>0</v>
      </c>
      <c r="C1128" s="381">
        <v>0</v>
      </c>
      <c r="D1128" s="380" t="str">
        <f t="shared" si="17"/>
        <v/>
      </c>
    </row>
    <row r="1129" spans="1:4">
      <c r="A1129" s="377" t="s">
        <v>178</v>
      </c>
      <c r="B1129" s="378">
        <v>0</v>
      </c>
      <c r="C1129" s="379">
        <v>0</v>
      </c>
      <c r="D1129" s="380" t="str">
        <f t="shared" si="17"/>
        <v/>
      </c>
    </row>
    <row r="1130" spans="1:4">
      <c r="A1130" s="377" t="s">
        <v>1007</v>
      </c>
      <c r="B1130" s="378">
        <v>0</v>
      </c>
      <c r="C1130" s="381">
        <v>0</v>
      </c>
      <c r="D1130" s="380" t="str">
        <f t="shared" si="17"/>
        <v/>
      </c>
    </row>
    <row r="1131" spans="1:4">
      <c r="A1131" s="377" t="s">
        <v>1008</v>
      </c>
      <c r="B1131" s="378">
        <v>0</v>
      </c>
      <c r="C1131" s="381">
        <v>0</v>
      </c>
      <c r="D1131" s="380" t="str">
        <f t="shared" si="17"/>
        <v/>
      </c>
    </row>
    <row r="1132" spans="1:4">
      <c r="A1132" s="377" t="s">
        <v>1009</v>
      </c>
      <c r="B1132" s="378">
        <v>0</v>
      </c>
      <c r="C1132" s="381">
        <v>0</v>
      </c>
      <c r="D1132" s="380" t="str">
        <f t="shared" si="17"/>
        <v/>
      </c>
    </row>
    <row r="1133" spans="1:4">
      <c r="A1133" s="377" t="s">
        <v>1010</v>
      </c>
      <c r="B1133" s="378">
        <v>0</v>
      </c>
      <c r="C1133" s="381">
        <v>0</v>
      </c>
      <c r="D1133" s="380" t="str">
        <f t="shared" si="17"/>
        <v/>
      </c>
    </row>
    <row r="1134" spans="1:4">
      <c r="A1134" s="377" t="s">
        <v>1011</v>
      </c>
      <c r="B1134" s="378">
        <v>0</v>
      </c>
      <c r="C1134" s="381">
        <v>0</v>
      </c>
      <c r="D1134" s="380" t="str">
        <f t="shared" si="17"/>
        <v/>
      </c>
    </row>
    <row r="1135" spans="1:4">
      <c r="A1135" s="377" t="s">
        <v>1012</v>
      </c>
      <c r="B1135" s="378">
        <v>0</v>
      </c>
      <c r="C1135" s="381">
        <v>0</v>
      </c>
      <c r="D1135" s="380" t="str">
        <f t="shared" si="17"/>
        <v/>
      </c>
    </row>
    <row r="1136" spans="1:4">
      <c r="A1136" s="377" t="s">
        <v>1013</v>
      </c>
      <c r="B1136" s="378">
        <v>0</v>
      </c>
      <c r="C1136" s="381">
        <v>0</v>
      </c>
      <c r="D1136" s="380" t="str">
        <f t="shared" si="17"/>
        <v/>
      </c>
    </row>
    <row r="1137" spans="1:4">
      <c r="A1137" s="377" t="s">
        <v>1014</v>
      </c>
      <c r="B1137" s="378">
        <v>0</v>
      </c>
      <c r="C1137" s="381">
        <v>0</v>
      </c>
      <c r="D1137" s="380" t="str">
        <f t="shared" si="17"/>
        <v/>
      </c>
    </row>
    <row r="1138" spans="1:4">
      <c r="A1138" s="377" t="s">
        <v>1015</v>
      </c>
      <c r="B1138" s="378">
        <v>0</v>
      </c>
      <c r="C1138" s="381">
        <v>0</v>
      </c>
      <c r="D1138" s="380" t="str">
        <f t="shared" si="17"/>
        <v/>
      </c>
    </row>
    <row r="1139" spans="1:4">
      <c r="A1139" s="377" t="s">
        <v>1016</v>
      </c>
      <c r="B1139" s="378">
        <v>0</v>
      </c>
      <c r="C1139" s="379">
        <v>0</v>
      </c>
      <c r="D1139" s="380" t="str">
        <f t="shared" si="17"/>
        <v/>
      </c>
    </row>
    <row r="1140" spans="1:4">
      <c r="A1140" s="377" t="s">
        <v>1017</v>
      </c>
      <c r="B1140" s="378">
        <v>0</v>
      </c>
      <c r="C1140" s="381">
        <v>0</v>
      </c>
      <c r="D1140" s="380" t="str">
        <f t="shared" si="17"/>
        <v/>
      </c>
    </row>
    <row r="1141" spans="1:4">
      <c r="A1141" s="377" t="s">
        <v>1018</v>
      </c>
      <c r="B1141" s="378">
        <v>0</v>
      </c>
      <c r="C1141" s="381">
        <v>0</v>
      </c>
      <c r="D1141" s="380" t="str">
        <f t="shared" si="17"/>
        <v/>
      </c>
    </row>
    <row r="1142" spans="1:4">
      <c r="A1142" s="377" t="s">
        <v>1019</v>
      </c>
      <c r="B1142" s="378">
        <v>0</v>
      </c>
      <c r="C1142" s="381">
        <v>0</v>
      </c>
      <c r="D1142" s="380" t="str">
        <f t="shared" si="17"/>
        <v/>
      </c>
    </row>
    <row r="1143" spans="1:4">
      <c r="A1143" s="377" t="s">
        <v>1020</v>
      </c>
      <c r="B1143" s="378">
        <v>0</v>
      </c>
      <c r="C1143" s="381">
        <v>0</v>
      </c>
      <c r="D1143" s="380" t="str">
        <f t="shared" si="17"/>
        <v/>
      </c>
    </row>
    <row r="1144" spans="1:4">
      <c r="A1144" s="377" t="s">
        <v>1021</v>
      </c>
      <c r="B1144" s="378">
        <v>0</v>
      </c>
      <c r="C1144" s="381">
        <v>0</v>
      </c>
      <c r="D1144" s="380" t="str">
        <f t="shared" si="17"/>
        <v/>
      </c>
    </row>
    <row r="1145" spans="1:4">
      <c r="A1145" s="377" t="s">
        <v>1022</v>
      </c>
      <c r="B1145" s="378">
        <v>0</v>
      </c>
      <c r="C1145" s="379">
        <v>0</v>
      </c>
      <c r="D1145" s="380" t="str">
        <f t="shared" si="17"/>
        <v/>
      </c>
    </row>
    <row r="1146" spans="1:4">
      <c r="A1146" s="377" t="s">
        <v>1023</v>
      </c>
      <c r="B1146" s="378">
        <v>0</v>
      </c>
      <c r="C1146" s="381">
        <v>0</v>
      </c>
      <c r="D1146" s="380" t="str">
        <f t="shared" si="17"/>
        <v/>
      </c>
    </row>
    <row r="1147" spans="1:4">
      <c r="A1147" s="377" t="s">
        <v>1024</v>
      </c>
      <c r="B1147" s="378">
        <v>0</v>
      </c>
      <c r="C1147" s="381">
        <v>0</v>
      </c>
      <c r="D1147" s="380" t="str">
        <f t="shared" si="17"/>
        <v/>
      </c>
    </row>
    <row r="1148" spans="1:4">
      <c r="A1148" s="377" t="s">
        <v>1025</v>
      </c>
      <c r="B1148" s="378">
        <v>0</v>
      </c>
      <c r="C1148" s="379">
        <v>0</v>
      </c>
      <c r="D1148" s="380" t="str">
        <f t="shared" si="17"/>
        <v/>
      </c>
    </row>
    <row r="1149" spans="1:4">
      <c r="A1149" s="377" t="s">
        <v>1026</v>
      </c>
      <c r="B1149" s="378">
        <v>0</v>
      </c>
      <c r="C1149" s="381">
        <v>0</v>
      </c>
      <c r="D1149" s="380" t="str">
        <f t="shared" si="17"/>
        <v/>
      </c>
    </row>
    <row r="1150" spans="1:4">
      <c r="A1150" s="377" t="s">
        <v>1027</v>
      </c>
      <c r="B1150" s="378">
        <v>0</v>
      </c>
      <c r="C1150" s="381">
        <v>0</v>
      </c>
      <c r="D1150" s="380" t="str">
        <f t="shared" si="17"/>
        <v/>
      </c>
    </row>
    <row r="1151" spans="1:4">
      <c r="A1151" s="377" t="s">
        <v>1028</v>
      </c>
      <c r="B1151" s="378">
        <v>0</v>
      </c>
      <c r="C1151" s="379">
        <v>0</v>
      </c>
      <c r="D1151" s="380" t="str">
        <f t="shared" si="17"/>
        <v/>
      </c>
    </row>
    <row r="1152" spans="1:4">
      <c r="A1152" s="377" t="s">
        <v>1029</v>
      </c>
      <c r="B1152" s="378">
        <v>0</v>
      </c>
      <c r="C1152" s="381">
        <v>0</v>
      </c>
      <c r="D1152" s="380" t="str">
        <f t="shared" si="17"/>
        <v/>
      </c>
    </row>
    <row r="1153" spans="1:4">
      <c r="A1153" s="377" t="s">
        <v>1030</v>
      </c>
      <c r="B1153" s="378">
        <v>0</v>
      </c>
      <c r="C1153" s="381">
        <v>0</v>
      </c>
      <c r="D1153" s="380" t="str">
        <f t="shared" si="17"/>
        <v/>
      </c>
    </row>
    <row r="1154" spans="1:4">
      <c r="A1154" s="377" t="s">
        <v>1031</v>
      </c>
      <c r="B1154" s="378">
        <v>0</v>
      </c>
      <c r="C1154" s="381">
        <v>0</v>
      </c>
      <c r="D1154" s="380" t="str">
        <f t="shared" si="17"/>
        <v/>
      </c>
    </row>
    <row r="1155" spans="1:4">
      <c r="A1155" s="377" t="s">
        <v>1032</v>
      </c>
      <c r="B1155" s="378">
        <v>0</v>
      </c>
      <c r="C1155" s="381">
        <v>0</v>
      </c>
      <c r="D1155" s="380" t="str">
        <f t="shared" si="17"/>
        <v/>
      </c>
    </row>
    <row r="1156" spans="1:4">
      <c r="A1156" s="377" t="s">
        <v>1033</v>
      </c>
      <c r="B1156" s="378">
        <v>0</v>
      </c>
      <c r="C1156" s="381">
        <v>0</v>
      </c>
      <c r="D1156" s="380" t="str">
        <f t="shared" ref="D1156:D1219" si="18">IFERROR((C1156/B1156-1)*100,"")</f>
        <v/>
      </c>
    </row>
    <row r="1157" spans="1:4">
      <c r="A1157" s="377" t="s">
        <v>1034</v>
      </c>
      <c r="B1157" s="378">
        <v>0</v>
      </c>
      <c r="C1157" s="381">
        <v>0</v>
      </c>
      <c r="D1157" s="380" t="str">
        <f t="shared" si="18"/>
        <v/>
      </c>
    </row>
    <row r="1158" spans="1:4">
      <c r="A1158" s="377" t="s">
        <v>1035</v>
      </c>
      <c r="B1158" s="378">
        <v>0</v>
      </c>
      <c r="C1158" s="381">
        <v>0</v>
      </c>
      <c r="D1158" s="380" t="str">
        <f t="shared" si="18"/>
        <v/>
      </c>
    </row>
    <row r="1159" spans="1:4">
      <c r="A1159" s="377" t="s">
        <v>810</v>
      </c>
      <c r="B1159" s="378">
        <v>0</v>
      </c>
      <c r="C1159" s="381">
        <v>0</v>
      </c>
      <c r="D1159" s="380" t="str">
        <f t="shared" si="18"/>
        <v/>
      </c>
    </row>
    <row r="1160" spans="1:4">
      <c r="A1160" s="377" t="s">
        <v>1036</v>
      </c>
      <c r="B1160" s="378">
        <v>0</v>
      </c>
      <c r="C1160" s="381">
        <v>0</v>
      </c>
      <c r="D1160" s="380" t="str">
        <f t="shared" si="18"/>
        <v/>
      </c>
    </row>
    <row r="1161" spans="1:4">
      <c r="A1161" s="377" t="s">
        <v>1037</v>
      </c>
      <c r="B1161" s="378">
        <v>0</v>
      </c>
      <c r="C1161" s="379">
        <v>0</v>
      </c>
      <c r="D1161" s="380" t="str">
        <f t="shared" si="18"/>
        <v/>
      </c>
    </row>
    <row r="1162" spans="1:4">
      <c r="A1162" s="377" t="s">
        <v>1038</v>
      </c>
      <c r="B1162" s="378">
        <v>0</v>
      </c>
      <c r="C1162" s="379">
        <v>0</v>
      </c>
      <c r="D1162" s="380" t="str">
        <f t="shared" si="18"/>
        <v/>
      </c>
    </row>
    <row r="1163" spans="1:4">
      <c r="A1163" s="377" t="s">
        <v>1039</v>
      </c>
      <c r="B1163" s="378">
        <v>2156</v>
      </c>
      <c r="C1163" s="381">
        <v>1999</v>
      </c>
      <c r="D1163" s="380">
        <f t="shared" si="18"/>
        <v>-7.28200371057514</v>
      </c>
    </row>
    <row r="1164" spans="1:4">
      <c r="A1164" s="377" t="s">
        <v>1040</v>
      </c>
      <c r="B1164" s="378">
        <v>1954</v>
      </c>
      <c r="C1164" s="381">
        <v>1799</v>
      </c>
      <c r="D1164" s="380">
        <f t="shared" si="18"/>
        <v>-7.9324462640737</v>
      </c>
    </row>
    <row r="1165" spans="1:4">
      <c r="A1165" s="377" t="s">
        <v>169</v>
      </c>
      <c r="B1165" s="378">
        <v>1091</v>
      </c>
      <c r="C1165" s="381">
        <v>1112</v>
      </c>
      <c r="D1165" s="380">
        <f t="shared" si="18"/>
        <v>1.92483959670027</v>
      </c>
    </row>
    <row r="1166" spans="1:4">
      <c r="A1166" s="377" t="s">
        <v>170</v>
      </c>
      <c r="B1166" s="378">
        <v>2</v>
      </c>
      <c r="C1166" s="381">
        <v>4</v>
      </c>
      <c r="D1166" s="380">
        <f t="shared" si="18"/>
        <v>100</v>
      </c>
    </row>
    <row r="1167" spans="1:4">
      <c r="A1167" s="377" t="s">
        <v>171</v>
      </c>
      <c r="B1167" s="378">
        <v>0</v>
      </c>
      <c r="C1167" s="381">
        <v>0</v>
      </c>
      <c r="D1167" s="380" t="str">
        <f t="shared" si="18"/>
        <v/>
      </c>
    </row>
    <row r="1168" spans="1:4">
      <c r="A1168" s="377" t="s">
        <v>1041</v>
      </c>
      <c r="B1168" s="378">
        <v>57</v>
      </c>
      <c r="C1168" s="381">
        <v>0</v>
      </c>
      <c r="D1168" s="380">
        <f t="shared" si="18"/>
        <v>-100</v>
      </c>
    </row>
    <row r="1169" spans="1:4">
      <c r="A1169" s="377" t="s">
        <v>1042</v>
      </c>
      <c r="B1169" s="378">
        <v>51</v>
      </c>
      <c r="C1169" s="381">
        <v>118</v>
      </c>
      <c r="D1169" s="380">
        <f t="shared" si="18"/>
        <v>131.372549019608</v>
      </c>
    </row>
    <row r="1170" spans="1:4">
      <c r="A1170" s="377" t="s">
        <v>1043</v>
      </c>
      <c r="B1170" s="378">
        <v>0</v>
      </c>
      <c r="C1170" s="381">
        <v>0</v>
      </c>
      <c r="D1170" s="380" t="str">
        <f t="shared" si="18"/>
        <v/>
      </c>
    </row>
    <row r="1171" spans="1:4">
      <c r="A1171" s="377" t="s">
        <v>1044</v>
      </c>
      <c r="B1171" s="378">
        <v>121</v>
      </c>
      <c r="C1171" s="381">
        <v>68</v>
      </c>
      <c r="D1171" s="380">
        <f t="shared" si="18"/>
        <v>-43.801652892562</v>
      </c>
    </row>
    <row r="1172" spans="1:4">
      <c r="A1172" s="377" t="s">
        <v>1045</v>
      </c>
      <c r="B1172" s="378">
        <v>35</v>
      </c>
      <c r="C1172" s="381">
        <v>40</v>
      </c>
      <c r="D1172" s="380">
        <f t="shared" si="18"/>
        <v>14.2857142857143</v>
      </c>
    </row>
    <row r="1173" spans="1:4">
      <c r="A1173" s="377" t="s">
        <v>1046</v>
      </c>
      <c r="B1173" s="378">
        <v>135</v>
      </c>
      <c r="C1173" s="381">
        <v>1</v>
      </c>
      <c r="D1173" s="380">
        <f t="shared" si="18"/>
        <v>-99.2592592592593</v>
      </c>
    </row>
    <row r="1174" spans="1:4">
      <c r="A1174" s="377" t="s">
        <v>1047</v>
      </c>
      <c r="B1174" s="378">
        <v>0</v>
      </c>
      <c r="C1174" s="381">
        <v>0</v>
      </c>
      <c r="D1174" s="380" t="str">
        <f t="shared" si="18"/>
        <v/>
      </c>
    </row>
    <row r="1175" spans="1:4">
      <c r="A1175" s="377" t="s">
        <v>1048</v>
      </c>
      <c r="B1175" s="378">
        <v>34</v>
      </c>
      <c r="C1175" s="381">
        <v>35</v>
      </c>
      <c r="D1175" s="380">
        <f t="shared" si="18"/>
        <v>2.94117647058822</v>
      </c>
    </row>
    <row r="1176" spans="1:4">
      <c r="A1176" s="377" t="s">
        <v>1049</v>
      </c>
      <c r="B1176" s="378">
        <v>0</v>
      </c>
      <c r="C1176" s="381">
        <v>0</v>
      </c>
      <c r="D1176" s="380" t="str">
        <f t="shared" si="18"/>
        <v/>
      </c>
    </row>
    <row r="1177" spans="1:4">
      <c r="A1177" s="377" t="s">
        <v>1050</v>
      </c>
      <c r="B1177" s="378">
        <v>0</v>
      </c>
      <c r="C1177" s="381">
        <v>0</v>
      </c>
      <c r="D1177" s="380" t="str">
        <f t="shared" si="18"/>
        <v/>
      </c>
    </row>
    <row r="1178" spans="1:4">
      <c r="A1178" s="377" t="s">
        <v>1051</v>
      </c>
      <c r="B1178" s="378">
        <v>0</v>
      </c>
      <c r="C1178" s="381">
        <v>0</v>
      </c>
      <c r="D1178" s="380" t="str">
        <f t="shared" si="18"/>
        <v/>
      </c>
    </row>
    <row r="1179" spans="1:4">
      <c r="A1179" s="377" t="s">
        <v>1052</v>
      </c>
      <c r="B1179" s="378">
        <v>0</v>
      </c>
      <c r="C1179" s="381">
        <v>0</v>
      </c>
      <c r="D1179" s="380" t="str">
        <f t="shared" si="18"/>
        <v/>
      </c>
    </row>
    <row r="1180" spans="1:4">
      <c r="A1180" s="377" t="s">
        <v>1053</v>
      </c>
      <c r="B1180" s="378">
        <v>0</v>
      </c>
      <c r="C1180" s="381">
        <v>0</v>
      </c>
      <c r="D1180" s="380" t="str">
        <f t="shared" si="18"/>
        <v/>
      </c>
    </row>
    <row r="1181" spans="1:4">
      <c r="A1181" s="377" t="s">
        <v>1054</v>
      </c>
      <c r="B1181" s="378">
        <v>0</v>
      </c>
      <c r="C1181" s="381">
        <v>0</v>
      </c>
      <c r="D1181" s="380" t="str">
        <f t="shared" si="18"/>
        <v/>
      </c>
    </row>
    <row r="1182" spans="1:4">
      <c r="A1182" s="377" t="s">
        <v>1055</v>
      </c>
      <c r="B1182" s="378">
        <v>0</v>
      </c>
      <c r="C1182" s="381">
        <v>0</v>
      </c>
      <c r="D1182" s="380" t="str">
        <f t="shared" si="18"/>
        <v/>
      </c>
    </row>
    <row r="1183" spans="1:4">
      <c r="A1183" s="377" t="s">
        <v>1056</v>
      </c>
      <c r="B1183" s="378">
        <v>0</v>
      </c>
      <c r="C1183" s="381">
        <v>0</v>
      </c>
      <c r="D1183" s="380" t="str">
        <f t="shared" si="18"/>
        <v/>
      </c>
    </row>
    <row r="1184" spans="1:4">
      <c r="A1184" s="377" t="s">
        <v>1057</v>
      </c>
      <c r="B1184" s="378">
        <v>0</v>
      </c>
      <c r="C1184" s="381">
        <v>0</v>
      </c>
      <c r="D1184" s="380" t="str">
        <f t="shared" si="18"/>
        <v/>
      </c>
    </row>
    <row r="1185" spans="1:4">
      <c r="A1185" s="377" t="s">
        <v>1058</v>
      </c>
      <c r="B1185" s="378">
        <v>0</v>
      </c>
      <c r="C1185" s="381">
        <v>0</v>
      </c>
      <c r="D1185" s="380" t="str">
        <f t="shared" si="18"/>
        <v/>
      </c>
    </row>
    <row r="1186" spans="1:4">
      <c r="A1186" s="377" t="s">
        <v>1059</v>
      </c>
      <c r="B1186" s="378">
        <v>0</v>
      </c>
      <c r="C1186" s="381">
        <v>0</v>
      </c>
      <c r="D1186" s="380" t="str">
        <f t="shared" si="18"/>
        <v/>
      </c>
    </row>
    <row r="1187" spans="1:4">
      <c r="A1187" s="377" t="s">
        <v>1060</v>
      </c>
      <c r="B1187" s="378">
        <v>0</v>
      </c>
      <c r="C1187" s="381">
        <v>0</v>
      </c>
      <c r="D1187" s="380" t="str">
        <f t="shared" si="18"/>
        <v/>
      </c>
    </row>
    <row r="1188" spans="1:4">
      <c r="A1188" s="377" t="s">
        <v>1061</v>
      </c>
      <c r="B1188" s="378">
        <v>0</v>
      </c>
      <c r="C1188" s="381">
        <v>0</v>
      </c>
      <c r="D1188" s="380" t="str">
        <f t="shared" si="18"/>
        <v/>
      </c>
    </row>
    <row r="1189" spans="1:4">
      <c r="A1189" s="377" t="s">
        <v>178</v>
      </c>
      <c r="B1189" s="378">
        <v>411</v>
      </c>
      <c r="C1189" s="379">
        <v>421</v>
      </c>
      <c r="D1189" s="380">
        <f t="shared" si="18"/>
        <v>2.4330900243309</v>
      </c>
    </row>
    <row r="1190" spans="1:4">
      <c r="A1190" s="377" t="s">
        <v>1062</v>
      </c>
      <c r="B1190" s="378">
        <v>17</v>
      </c>
      <c r="C1190" s="381">
        <v>0</v>
      </c>
      <c r="D1190" s="380">
        <f t="shared" si="18"/>
        <v>-100</v>
      </c>
    </row>
    <row r="1191" spans="1:4">
      <c r="A1191" s="377" t="s">
        <v>1063</v>
      </c>
      <c r="B1191" s="378">
        <v>192</v>
      </c>
      <c r="C1191" s="381">
        <v>200</v>
      </c>
      <c r="D1191" s="380">
        <f t="shared" si="18"/>
        <v>4.16666666666667</v>
      </c>
    </row>
    <row r="1192" spans="1:4">
      <c r="A1192" s="377" t="s">
        <v>169</v>
      </c>
      <c r="B1192" s="378">
        <v>2</v>
      </c>
      <c r="C1192" s="381">
        <v>0</v>
      </c>
      <c r="D1192" s="380">
        <f t="shared" si="18"/>
        <v>-100</v>
      </c>
    </row>
    <row r="1193" spans="1:4">
      <c r="A1193" s="377" t="s">
        <v>170</v>
      </c>
      <c r="B1193" s="378">
        <v>101</v>
      </c>
      <c r="C1193" s="381">
        <v>95</v>
      </c>
      <c r="D1193" s="380">
        <f t="shared" si="18"/>
        <v>-5.94059405940595</v>
      </c>
    </row>
    <row r="1194" spans="1:4">
      <c r="A1194" s="377" t="s">
        <v>171</v>
      </c>
      <c r="B1194" s="378">
        <v>0</v>
      </c>
      <c r="C1194" s="381">
        <v>0</v>
      </c>
      <c r="D1194" s="380" t="str">
        <f t="shared" si="18"/>
        <v/>
      </c>
    </row>
    <row r="1195" spans="1:4">
      <c r="A1195" s="377" t="s">
        <v>1064</v>
      </c>
      <c r="B1195" s="378">
        <v>5</v>
      </c>
      <c r="C1195" s="381">
        <v>0</v>
      </c>
      <c r="D1195" s="380">
        <f t="shared" si="18"/>
        <v>-100</v>
      </c>
    </row>
    <row r="1196" spans="1:4">
      <c r="A1196" s="377" t="s">
        <v>1065</v>
      </c>
      <c r="B1196" s="378">
        <v>0</v>
      </c>
      <c r="C1196" s="381">
        <v>0</v>
      </c>
      <c r="D1196" s="380" t="str">
        <f t="shared" si="18"/>
        <v/>
      </c>
    </row>
    <row r="1197" spans="1:4">
      <c r="A1197" s="377" t="s">
        <v>1066</v>
      </c>
      <c r="B1197" s="378">
        <v>0</v>
      </c>
      <c r="C1197" s="381">
        <v>0</v>
      </c>
      <c r="D1197" s="380" t="str">
        <f t="shared" si="18"/>
        <v/>
      </c>
    </row>
    <row r="1198" spans="1:4">
      <c r="A1198" s="377" t="s">
        <v>1067</v>
      </c>
      <c r="B1198" s="378">
        <v>0</v>
      </c>
      <c r="C1198" s="381">
        <v>0</v>
      </c>
      <c r="D1198" s="380" t="str">
        <f t="shared" si="18"/>
        <v/>
      </c>
    </row>
    <row r="1199" spans="1:4">
      <c r="A1199" s="377" t="s">
        <v>1068</v>
      </c>
      <c r="B1199" s="378">
        <v>70</v>
      </c>
      <c r="C1199" s="381">
        <v>105</v>
      </c>
      <c r="D1199" s="380">
        <f t="shared" si="18"/>
        <v>50</v>
      </c>
    </row>
    <row r="1200" spans="1:4">
      <c r="A1200" s="377" t="s">
        <v>1069</v>
      </c>
      <c r="B1200" s="378">
        <v>14</v>
      </c>
      <c r="C1200" s="381">
        <v>0</v>
      </c>
      <c r="D1200" s="380">
        <f t="shared" si="18"/>
        <v>-100</v>
      </c>
    </row>
    <row r="1201" spans="1:4">
      <c r="A1201" s="377" t="s">
        <v>1070</v>
      </c>
      <c r="B1201" s="378">
        <v>0</v>
      </c>
      <c r="C1201" s="381">
        <v>0</v>
      </c>
      <c r="D1201" s="380" t="str">
        <f t="shared" si="18"/>
        <v/>
      </c>
    </row>
    <row r="1202" spans="1:4">
      <c r="A1202" s="377" t="s">
        <v>1071</v>
      </c>
      <c r="B1202" s="378">
        <v>0</v>
      </c>
      <c r="C1202" s="381">
        <v>0</v>
      </c>
      <c r="D1202" s="380" t="str">
        <f t="shared" si="18"/>
        <v/>
      </c>
    </row>
    <row r="1203" spans="1:4">
      <c r="A1203" s="377" t="s">
        <v>1072</v>
      </c>
      <c r="B1203" s="378">
        <v>0</v>
      </c>
      <c r="C1203" s="381">
        <v>0</v>
      </c>
      <c r="D1203" s="380" t="str">
        <f t="shared" si="18"/>
        <v/>
      </c>
    </row>
    <row r="1204" spans="1:4">
      <c r="A1204" s="377" t="s">
        <v>1073</v>
      </c>
      <c r="B1204" s="378">
        <v>0</v>
      </c>
      <c r="C1204" s="379">
        <v>0</v>
      </c>
      <c r="D1204" s="380" t="str">
        <f t="shared" si="18"/>
        <v/>
      </c>
    </row>
    <row r="1205" spans="1:4">
      <c r="A1205" s="377" t="s">
        <v>1074</v>
      </c>
      <c r="B1205" s="378">
        <v>0</v>
      </c>
      <c r="C1205" s="381">
        <v>0</v>
      </c>
      <c r="D1205" s="380" t="str">
        <f t="shared" si="18"/>
        <v/>
      </c>
    </row>
    <row r="1206" spans="1:4">
      <c r="A1206" s="377" t="s">
        <v>1075</v>
      </c>
      <c r="B1206" s="378">
        <v>10</v>
      </c>
      <c r="C1206" s="379">
        <v>0</v>
      </c>
      <c r="D1206" s="380">
        <f t="shared" si="18"/>
        <v>-100</v>
      </c>
    </row>
    <row r="1207" spans="1:4">
      <c r="A1207" s="377" t="s">
        <v>1076</v>
      </c>
      <c r="B1207" s="378">
        <v>10</v>
      </c>
      <c r="C1207" s="379">
        <v>0</v>
      </c>
      <c r="D1207" s="380">
        <f t="shared" si="18"/>
        <v>-100</v>
      </c>
    </row>
    <row r="1208" spans="1:4">
      <c r="A1208" s="377" t="s">
        <v>1077</v>
      </c>
      <c r="B1208" s="378">
        <v>28813</v>
      </c>
      <c r="C1208" s="381">
        <v>22702</v>
      </c>
      <c r="D1208" s="380">
        <f t="shared" si="18"/>
        <v>-21.2091764134245</v>
      </c>
    </row>
    <row r="1209" spans="1:4">
      <c r="A1209" s="377" t="s">
        <v>1078</v>
      </c>
      <c r="B1209" s="378">
        <v>17289</v>
      </c>
      <c r="C1209" s="381">
        <v>11178</v>
      </c>
      <c r="D1209" s="380">
        <f t="shared" si="18"/>
        <v>-35.3461738677772</v>
      </c>
    </row>
    <row r="1210" spans="1:4">
      <c r="A1210" s="377" t="s">
        <v>1079</v>
      </c>
      <c r="B1210" s="378">
        <v>1</v>
      </c>
      <c r="C1210" s="381">
        <v>0</v>
      </c>
      <c r="D1210" s="380">
        <f t="shared" si="18"/>
        <v>-100</v>
      </c>
    </row>
    <row r="1211" spans="1:4">
      <c r="A1211" s="377" t="s">
        <v>1080</v>
      </c>
      <c r="B1211" s="378">
        <v>0</v>
      </c>
      <c r="C1211" s="381">
        <v>0</v>
      </c>
      <c r="D1211" s="380" t="str">
        <f t="shared" si="18"/>
        <v/>
      </c>
    </row>
    <row r="1212" spans="1:4">
      <c r="A1212" s="377" t="s">
        <v>1081</v>
      </c>
      <c r="B1212" s="378">
        <v>14546</v>
      </c>
      <c r="C1212" s="381">
        <v>0</v>
      </c>
      <c r="D1212" s="380">
        <f t="shared" si="18"/>
        <v>-100</v>
      </c>
    </row>
    <row r="1213" spans="1:4">
      <c r="A1213" s="377" t="s">
        <v>1082</v>
      </c>
      <c r="B1213" s="378">
        <v>0</v>
      </c>
      <c r="C1213" s="381">
        <v>0</v>
      </c>
      <c r="D1213" s="380" t="str">
        <f t="shared" si="18"/>
        <v/>
      </c>
    </row>
    <row r="1214" spans="1:4">
      <c r="A1214" s="377" t="s">
        <v>1083</v>
      </c>
      <c r="B1214" s="378">
        <v>42</v>
      </c>
      <c r="C1214" s="381">
        <v>90</v>
      </c>
      <c r="D1214" s="380">
        <f t="shared" si="18"/>
        <v>114.285714285714</v>
      </c>
    </row>
    <row r="1215" spans="1:4">
      <c r="A1215" s="377" t="s">
        <v>1084</v>
      </c>
      <c r="B1215" s="378">
        <v>0</v>
      </c>
      <c r="C1215" s="381">
        <v>3</v>
      </c>
      <c r="D1215" s="380" t="str">
        <f t="shared" si="18"/>
        <v/>
      </c>
    </row>
    <row r="1216" spans="1:4">
      <c r="A1216" s="377" t="s">
        <v>1085</v>
      </c>
      <c r="B1216" s="378">
        <v>6</v>
      </c>
      <c r="C1216" s="381">
        <v>3</v>
      </c>
      <c r="D1216" s="380">
        <f t="shared" si="18"/>
        <v>-50</v>
      </c>
    </row>
    <row r="1217" spans="1:4">
      <c r="A1217" s="377" t="s">
        <v>1086</v>
      </c>
      <c r="B1217" s="378">
        <v>1694</v>
      </c>
      <c r="C1217" s="381">
        <v>1342</v>
      </c>
      <c r="D1217" s="380">
        <f t="shared" si="18"/>
        <v>-20.7792207792208</v>
      </c>
    </row>
    <row r="1218" spans="1:4">
      <c r="A1218" s="377" t="s">
        <v>1087</v>
      </c>
      <c r="B1218" s="378">
        <v>0</v>
      </c>
      <c r="C1218" s="381">
        <v>0</v>
      </c>
      <c r="D1218" s="380" t="str">
        <f t="shared" si="18"/>
        <v/>
      </c>
    </row>
    <row r="1219" spans="1:4">
      <c r="A1219" s="377" t="s">
        <v>1088</v>
      </c>
      <c r="B1219" s="378">
        <v>0</v>
      </c>
      <c r="C1219" s="379">
        <v>0</v>
      </c>
      <c r="D1219" s="380" t="str">
        <f t="shared" si="18"/>
        <v/>
      </c>
    </row>
    <row r="1220" spans="1:4">
      <c r="A1220" s="377" t="s">
        <v>1089</v>
      </c>
      <c r="B1220" s="378">
        <v>1000</v>
      </c>
      <c r="C1220" s="381">
        <v>9740</v>
      </c>
      <c r="D1220" s="380">
        <f t="shared" ref="D1220:D1283" si="19">IFERROR((C1220/B1220-1)*100,"")</f>
        <v>874</v>
      </c>
    </row>
    <row r="1221" spans="1:4">
      <c r="A1221" s="377" t="s">
        <v>1090</v>
      </c>
      <c r="B1221" s="378">
        <v>11524</v>
      </c>
      <c r="C1221" s="381">
        <v>11524</v>
      </c>
      <c r="D1221" s="380">
        <f t="shared" si="19"/>
        <v>0</v>
      </c>
    </row>
    <row r="1222" spans="1:4">
      <c r="A1222" s="377" t="s">
        <v>1091</v>
      </c>
      <c r="B1222" s="378">
        <v>11524</v>
      </c>
      <c r="C1222" s="381">
        <v>11524</v>
      </c>
      <c r="D1222" s="380">
        <f t="shared" si="19"/>
        <v>0</v>
      </c>
    </row>
    <row r="1223" spans="1:4">
      <c r="A1223" s="377" t="s">
        <v>1092</v>
      </c>
      <c r="B1223" s="378">
        <v>0</v>
      </c>
      <c r="C1223" s="379">
        <v>0</v>
      </c>
      <c r="D1223" s="380" t="str">
        <f t="shared" si="19"/>
        <v/>
      </c>
    </row>
    <row r="1224" spans="1:4">
      <c r="A1224" s="377" t="s">
        <v>1093</v>
      </c>
      <c r="B1224" s="378">
        <v>0</v>
      </c>
      <c r="C1224" s="381">
        <v>0</v>
      </c>
      <c r="D1224" s="380" t="str">
        <f t="shared" si="19"/>
        <v/>
      </c>
    </row>
    <row r="1225" spans="1:4">
      <c r="A1225" s="377" t="s">
        <v>1094</v>
      </c>
      <c r="B1225" s="378">
        <v>0</v>
      </c>
      <c r="C1225" s="381">
        <v>0</v>
      </c>
      <c r="D1225" s="380" t="str">
        <f t="shared" si="19"/>
        <v/>
      </c>
    </row>
    <row r="1226" spans="1:4">
      <c r="A1226" s="377" t="s">
        <v>1095</v>
      </c>
      <c r="B1226" s="378">
        <v>0</v>
      </c>
      <c r="C1226" s="381">
        <v>0</v>
      </c>
      <c r="D1226" s="380" t="str">
        <f t="shared" si="19"/>
        <v/>
      </c>
    </row>
    <row r="1227" spans="1:4">
      <c r="A1227" s="377" t="s">
        <v>1096</v>
      </c>
      <c r="B1227" s="378">
        <v>0</v>
      </c>
      <c r="C1227" s="379">
        <v>0</v>
      </c>
      <c r="D1227" s="380" t="str">
        <f t="shared" si="19"/>
        <v/>
      </c>
    </row>
    <row r="1228" spans="1:4">
      <c r="A1228" s="377" t="s">
        <v>1097</v>
      </c>
      <c r="B1228" s="378">
        <v>0</v>
      </c>
      <c r="C1228" s="379">
        <v>0</v>
      </c>
      <c r="D1228" s="380" t="str">
        <f t="shared" si="19"/>
        <v/>
      </c>
    </row>
    <row r="1229" spans="1:4">
      <c r="A1229" s="377" t="s">
        <v>1098</v>
      </c>
      <c r="B1229" s="378">
        <v>606</v>
      </c>
      <c r="C1229" s="381">
        <v>635</v>
      </c>
      <c r="D1229" s="380">
        <f t="shared" si="19"/>
        <v>4.78547854785478</v>
      </c>
    </row>
    <row r="1230" spans="1:4">
      <c r="A1230" s="377" t="s">
        <v>1099</v>
      </c>
      <c r="B1230" s="378">
        <v>369</v>
      </c>
      <c r="C1230" s="381">
        <v>80</v>
      </c>
      <c r="D1230" s="380">
        <f t="shared" si="19"/>
        <v>-78.319783197832</v>
      </c>
    </row>
    <row r="1231" spans="1:4">
      <c r="A1231" s="377" t="s">
        <v>169</v>
      </c>
      <c r="B1231" s="378">
        <v>0</v>
      </c>
      <c r="C1231" s="381">
        <v>0</v>
      </c>
      <c r="D1231" s="380" t="str">
        <f t="shared" si="19"/>
        <v/>
      </c>
    </row>
    <row r="1232" spans="1:4">
      <c r="A1232" s="377" t="s">
        <v>170</v>
      </c>
      <c r="B1232" s="378">
        <v>0</v>
      </c>
      <c r="C1232" s="381">
        <v>0</v>
      </c>
      <c r="D1232" s="380" t="str">
        <f t="shared" si="19"/>
        <v/>
      </c>
    </row>
    <row r="1233" spans="1:4">
      <c r="A1233" s="377" t="s">
        <v>171</v>
      </c>
      <c r="B1233" s="378">
        <v>0</v>
      </c>
      <c r="C1233" s="381">
        <v>0</v>
      </c>
      <c r="D1233" s="380" t="str">
        <f t="shared" si="19"/>
        <v/>
      </c>
    </row>
    <row r="1234" spans="1:4">
      <c r="A1234" s="377" t="s">
        <v>1100</v>
      </c>
      <c r="B1234" s="378">
        <v>0</v>
      </c>
      <c r="C1234" s="381">
        <v>0</v>
      </c>
      <c r="D1234" s="380" t="str">
        <f t="shared" si="19"/>
        <v/>
      </c>
    </row>
    <row r="1235" spans="1:4">
      <c r="A1235" s="377" t="s">
        <v>1101</v>
      </c>
      <c r="B1235" s="378">
        <v>0</v>
      </c>
      <c r="C1235" s="381">
        <v>0</v>
      </c>
      <c r="D1235" s="380" t="str">
        <f t="shared" si="19"/>
        <v/>
      </c>
    </row>
    <row r="1236" spans="1:4">
      <c r="A1236" s="377" t="s">
        <v>1102</v>
      </c>
      <c r="B1236" s="378">
        <v>0</v>
      </c>
      <c r="C1236" s="381">
        <v>0</v>
      </c>
      <c r="D1236" s="380" t="str">
        <f t="shared" si="19"/>
        <v/>
      </c>
    </row>
    <row r="1237" spans="1:4">
      <c r="A1237" s="377" t="s">
        <v>1103</v>
      </c>
      <c r="B1237" s="378">
        <v>294</v>
      </c>
      <c r="C1237" s="381">
        <v>5</v>
      </c>
      <c r="D1237" s="380">
        <f t="shared" si="19"/>
        <v>-98.2993197278912</v>
      </c>
    </row>
    <row r="1238" spans="1:4">
      <c r="A1238" s="377" t="s">
        <v>1104</v>
      </c>
      <c r="B1238" s="378">
        <v>0</v>
      </c>
      <c r="C1238" s="381">
        <v>0</v>
      </c>
      <c r="D1238" s="380" t="str">
        <f t="shared" si="19"/>
        <v/>
      </c>
    </row>
    <row r="1239" spans="1:4">
      <c r="A1239" s="377" t="s">
        <v>1105</v>
      </c>
      <c r="B1239" s="378">
        <v>0</v>
      </c>
      <c r="C1239" s="381">
        <v>0</v>
      </c>
      <c r="D1239" s="380" t="str">
        <f t="shared" si="19"/>
        <v/>
      </c>
    </row>
    <row r="1240" spans="1:4">
      <c r="A1240" s="377" t="s">
        <v>1106</v>
      </c>
      <c r="B1240" s="378">
        <v>0</v>
      </c>
      <c r="C1240" s="381">
        <v>0</v>
      </c>
      <c r="D1240" s="380" t="str">
        <f t="shared" si="19"/>
        <v/>
      </c>
    </row>
    <row r="1241" spans="1:4">
      <c r="A1241" s="377" t="s">
        <v>1107</v>
      </c>
      <c r="B1241" s="378">
        <v>75</v>
      </c>
      <c r="C1241" s="381">
        <v>75</v>
      </c>
      <c r="D1241" s="380">
        <f t="shared" si="19"/>
        <v>0</v>
      </c>
    </row>
    <row r="1242" spans="1:4">
      <c r="A1242" s="377" t="s">
        <v>1108</v>
      </c>
      <c r="B1242" s="378">
        <v>0</v>
      </c>
      <c r="C1242" s="381">
        <v>0</v>
      </c>
      <c r="D1242" s="380" t="str">
        <f t="shared" si="19"/>
        <v/>
      </c>
    </row>
    <row r="1243" spans="1:4">
      <c r="A1243" s="377" t="s">
        <v>1109</v>
      </c>
      <c r="B1243" s="378">
        <v>0</v>
      </c>
      <c r="C1243" s="381">
        <v>0</v>
      </c>
      <c r="D1243" s="380" t="str">
        <f t="shared" si="19"/>
        <v/>
      </c>
    </row>
    <row r="1244" spans="1:4">
      <c r="A1244" s="377" t="s">
        <v>1110</v>
      </c>
      <c r="B1244" s="378">
        <v>0</v>
      </c>
      <c r="C1244" s="381">
        <v>0</v>
      </c>
      <c r="D1244" s="380" t="str">
        <f t="shared" si="19"/>
        <v/>
      </c>
    </row>
    <row r="1245" spans="1:4">
      <c r="A1245" s="377" t="s">
        <v>1111</v>
      </c>
      <c r="B1245" s="378">
        <v>0</v>
      </c>
      <c r="C1245" s="381">
        <v>0</v>
      </c>
      <c r="D1245" s="380" t="str">
        <f t="shared" si="19"/>
        <v/>
      </c>
    </row>
    <row r="1246" spans="1:4">
      <c r="A1246" s="377" t="s">
        <v>178</v>
      </c>
      <c r="B1246" s="378">
        <v>0</v>
      </c>
      <c r="C1246" s="379">
        <v>0</v>
      </c>
      <c r="D1246" s="380" t="str">
        <f t="shared" si="19"/>
        <v/>
      </c>
    </row>
    <row r="1247" spans="1:4">
      <c r="A1247" s="377" t="s">
        <v>1112</v>
      </c>
      <c r="B1247" s="378">
        <v>0</v>
      </c>
      <c r="C1247" s="381">
        <v>0</v>
      </c>
      <c r="D1247" s="380" t="str">
        <f t="shared" si="19"/>
        <v/>
      </c>
    </row>
    <row r="1248" spans="1:4">
      <c r="A1248" s="377" t="s">
        <v>1113</v>
      </c>
      <c r="B1248" s="378">
        <v>0</v>
      </c>
      <c r="C1248" s="381">
        <v>0</v>
      </c>
      <c r="D1248" s="380" t="str">
        <f t="shared" si="19"/>
        <v/>
      </c>
    </row>
    <row r="1249" spans="1:4">
      <c r="A1249" s="377" t="s">
        <v>1114</v>
      </c>
      <c r="B1249" s="378">
        <v>0</v>
      </c>
      <c r="C1249" s="381">
        <v>0</v>
      </c>
      <c r="D1249" s="380" t="str">
        <f t="shared" si="19"/>
        <v/>
      </c>
    </row>
    <row r="1250" spans="1:4">
      <c r="A1250" s="377" t="s">
        <v>1115</v>
      </c>
      <c r="B1250" s="378">
        <v>0</v>
      </c>
      <c r="C1250" s="381">
        <v>0</v>
      </c>
      <c r="D1250" s="380" t="str">
        <f t="shared" si="19"/>
        <v/>
      </c>
    </row>
    <row r="1251" spans="1:4">
      <c r="A1251" s="377" t="s">
        <v>1116</v>
      </c>
      <c r="B1251" s="378">
        <v>0</v>
      </c>
      <c r="C1251" s="381">
        <v>0</v>
      </c>
      <c r="D1251" s="380" t="str">
        <f t="shared" si="19"/>
        <v/>
      </c>
    </row>
    <row r="1252" spans="1:4">
      <c r="A1252" s="377" t="s">
        <v>1117</v>
      </c>
      <c r="B1252" s="378">
        <v>0</v>
      </c>
      <c r="C1252" s="379">
        <v>0</v>
      </c>
      <c r="D1252" s="380" t="str">
        <f t="shared" si="19"/>
        <v/>
      </c>
    </row>
    <row r="1253" spans="1:4">
      <c r="A1253" s="377" t="s">
        <v>1118</v>
      </c>
      <c r="B1253" s="378">
        <v>0</v>
      </c>
      <c r="C1253" s="381">
        <v>0</v>
      </c>
      <c r="D1253" s="380" t="str">
        <f t="shared" si="19"/>
        <v/>
      </c>
    </row>
    <row r="1254" spans="1:4">
      <c r="A1254" s="377" t="s">
        <v>1119</v>
      </c>
      <c r="B1254" s="378">
        <v>0</v>
      </c>
      <c r="C1254" s="381">
        <v>0</v>
      </c>
      <c r="D1254" s="380" t="str">
        <f t="shared" si="19"/>
        <v/>
      </c>
    </row>
    <row r="1255" spans="1:4">
      <c r="A1255" s="377" t="s">
        <v>1120</v>
      </c>
      <c r="B1255" s="378">
        <v>237</v>
      </c>
      <c r="C1255" s="381">
        <v>555</v>
      </c>
      <c r="D1255" s="380">
        <f t="shared" si="19"/>
        <v>134.177215189873</v>
      </c>
    </row>
    <row r="1256" spans="1:4">
      <c r="A1256" s="377" t="s">
        <v>1121</v>
      </c>
      <c r="B1256" s="378">
        <v>110</v>
      </c>
      <c r="C1256" s="381">
        <v>0</v>
      </c>
      <c r="D1256" s="380">
        <f t="shared" si="19"/>
        <v>-100</v>
      </c>
    </row>
    <row r="1257" spans="1:4">
      <c r="A1257" s="377" t="s">
        <v>1122</v>
      </c>
      <c r="B1257" s="378">
        <v>127</v>
      </c>
      <c r="C1257" s="381">
        <v>555</v>
      </c>
      <c r="D1257" s="380">
        <f t="shared" si="19"/>
        <v>337.007874015748</v>
      </c>
    </row>
    <row r="1258" spans="1:4">
      <c r="A1258" s="377" t="s">
        <v>1123</v>
      </c>
      <c r="B1258" s="378">
        <v>0</v>
      </c>
      <c r="C1258" s="379">
        <v>0</v>
      </c>
      <c r="D1258" s="380" t="str">
        <f t="shared" si="19"/>
        <v/>
      </c>
    </row>
    <row r="1259" spans="1:4">
      <c r="A1259" s="377" t="s">
        <v>1124</v>
      </c>
      <c r="B1259" s="378">
        <v>0</v>
      </c>
      <c r="C1259" s="381">
        <v>0</v>
      </c>
      <c r="D1259" s="380" t="str">
        <f t="shared" si="19"/>
        <v/>
      </c>
    </row>
    <row r="1260" spans="1:4">
      <c r="A1260" s="377" t="s">
        <v>1125</v>
      </c>
      <c r="B1260" s="378">
        <v>0</v>
      </c>
      <c r="C1260" s="381">
        <v>0</v>
      </c>
      <c r="D1260" s="380" t="str">
        <f t="shared" si="19"/>
        <v/>
      </c>
    </row>
    <row r="1261" spans="1:4">
      <c r="A1261" s="377" t="s">
        <v>1126</v>
      </c>
      <c r="B1261" s="378">
        <v>0</v>
      </c>
      <c r="C1261" s="381">
        <v>0</v>
      </c>
      <c r="D1261" s="380" t="str">
        <f t="shared" si="19"/>
        <v/>
      </c>
    </row>
    <row r="1262" spans="1:4">
      <c r="A1262" s="377" t="s">
        <v>1127</v>
      </c>
      <c r="B1262" s="378">
        <v>0</v>
      </c>
      <c r="C1262" s="381">
        <v>0</v>
      </c>
      <c r="D1262" s="380" t="str">
        <f t="shared" si="19"/>
        <v/>
      </c>
    </row>
    <row r="1263" spans="1:4">
      <c r="A1263" s="377" t="s">
        <v>1128</v>
      </c>
      <c r="B1263" s="378">
        <v>0</v>
      </c>
      <c r="C1263" s="381">
        <v>0</v>
      </c>
      <c r="D1263" s="380" t="str">
        <f t="shared" si="19"/>
        <v/>
      </c>
    </row>
    <row r="1264" spans="1:4">
      <c r="A1264" s="377" t="s">
        <v>1129</v>
      </c>
      <c r="B1264" s="378">
        <v>0</v>
      </c>
      <c r="C1264" s="381">
        <v>0</v>
      </c>
      <c r="D1264" s="380" t="str">
        <f t="shared" si="19"/>
        <v/>
      </c>
    </row>
    <row r="1265" spans="1:4">
      <c r="A1265" s="377" t="s">
        <v>1130</v>
      </c>
      <c r="B1265" s="378">
        <v>0</v>
      </c>
      <c r="C1265" s="381">
        <v>0</v>
      </c>
      <c r="D1265" s="380" t="str">
        <f t="shared" si="19"/>
        <v/>
      </c>
    </row>
    <row r="1266" spans="1:4">
      <c r="A1266" s="377" t="s">
        <v>1131</v>
      </c>
      <c r="B1266" s="378">
        <v>0</v>
      </c>
      <c r="C1266" s="381">
        <v>0</v>
      </c>
      <c r="D1266" s="380" t="str">
        <f t="shared" si="19"/>
        <v/>
      </c>
    </row>
    <row r="1267" spans="1:4">
      <c r="A1267" s="377" t="s">
        <v>1132</v>
      </c>
      <c r="B1267" s="378">
        <v>0</v>
      </c>
      <c r="C1267" s="381">
        <v>0</v>
      </c>
      <c r="D1267" s="380" t="str">
        <f t="shared" si="19"/>
        <v/>
      </c>
    </row>
    <row r="1268" spans="1:4">
      <c r="A1268" s="377" t="s">
        <v>1133</v>
      </c>
      <c r="B1268" s="378">
        <v>0</v>
      </c>
      <c r="C1268" s="381">
        <v>0</v>
      </c>
      <c r="D1268" s="380" t="str">
        <f t="shared" si="19"/>
        <v/>
      </c>
    </row>
    <row r="1269" spans="1:4">
      <c r="A1269" s="377" t="s">
        <v>1134</v>
      </c>
      <c r="B1269" s="378">
        <v>0</v>
      </c>
      <c r="C1269" s="381">
        <v>0</v>
      </c>
      <c r="D1269" s="380" t="str">
        <f t="shared" si="19"/>
        <v/>
      </c>
    </row>
    <row r="1270" spans="1:4">
      <c r="A1270" s="377" t="s">
        <v>1135</v>
      </c>
      <c r="B1270" s="378">
        <v>0</v>
      </c>
      <c r="C1270" s="381">
        <v>0</v>
      </c>
      <c r="D1270" s="380" t="str">
        <f t="shared" si="19"/>
        <v/>
      </c>
    </row>
    <row r="1271" spans="1:4">
      <c r="A1271" s="377" t="s">
        <v>1136</v>
      </c>
      <c r="B1271" s="378">
        <v>0</v>
      </c>
      <c r="C1271" s="379">
        <v>0</v>
      </c>
      <c r="D1271" s="380" t="str">
        <f t="shared" si="19"/>
        <v/>
      </c>
    </row>
    <row r="1272" spans="1:4">
      <c r="A1272" s="377" t="s">
        <v>1137</v>
      </c>
      <c r="B1272" s="378">
        <v>0</v>
      </c>
      <c r="C1272" s="379">
        <v>0</v>
      </c>
      <c r="D1272" s="380" t="str">
        <f t="shared" si="19"/>
        <v/>
      </c>
    </row>
    <row r="1273" spans="1:4">
      <c r="A1273" s="377" t="s">
        <v>1138</v>
      </c>
      <c r="B1273" s="378">
        <v>0</v>
      </c>
      <c r="C1273" s="381">
        <v>0</v>
      </c>
      <c r="D1273" s="380" t="str">
        <f t="shared" si="19"/>
        <v/>
      </c>
    </row>
    <row r="1274" spans="1:4">
      <c r="A1274" s="377" t="s">
        <v>1139</v>
      </c>
      <c r="B1274" s="378">
        <v>6532</v>
      </c>
      <c r="C1274" s="381">
        <v>5236</v>
      </c>
      <c r="D1274" s="380">
        <f t="shared" si="19"/>
        <v>-19.8407838334354</v>
      </c>
    </row>
    <row r="1275" spans="1:4">
      <c r="A1275" s="377" t="s">
        <v>1140</v>
      </c>
      <c r="B1275" s="378">
        <v>3006</v>
      </c>
      <c r="C1275" s="381">
        <v>2834</v>
      </c>
      <c r="D1275" s="380">
        <f t="shared" si="19"/>
        <v>-5.72188955422488</v>
      </c>
    </row>
    <row r="1276" spans="1:4">
      <c r="A1276" s="377" t="s">
        <v>169</v>
      </c>
      <c r="B1276" s="378">
        <v>803</v>
      </c>
      <c r="C1276" s="381">
        <v>873</v>
      </c>
      <c r="D1276" s="380">
        <f t="shared" si="19"/>
        <v>8.71731008717309</v>
      </c>
    </row>
    <row r="1277" spans="1:4">
      <c r="A1277" s="377" t="s">
        <v>170</v>
      </c>
      <c r="B1277" s="378">
        <v>8</v>
      </c>
      <c r="C1277" s="381">
        <v>17</v>
      </c>
      <c r="D1277" s="380">
        <f t="shared" si="19"/>
        <v>112.5</v>
      </c>
    </row>
    <row r="1278" spans="1:4">
      <c r="A1278" s="377" t="s">
        <v>171</v>
      </c>
      <c r="B1278" s="378">
        <v>0</v>
      </c>
      <c r="C1278" s="381">
        <v>0</v>
      </c>
      <c r="D1278" s="380" t="str">
        <f t="shared" si="19"/>
        <v/>
      </c>
    </row>
    <row r="1279" spans="1:4">
      <c r="A1279" s="377" t="s">
        <v>1141</v>
      </c>
      <c r="B1279" s="378">
        <v>10</v>
      </c>
      <c r="C1279" s="381">
        <v>8</v>
      </c>
      <c r="D1279" s="380">
        <f t="shared" si="19"/>
        <v>-20</v>
      </c>
    </row>
    <row r="1280" spans="1:4">
      <c r="A1280" s="377" t="s">
        <v>1142</v>
      </c>
      <c r="B1280" s="378">
        <v>0</v>
      </c>
      <c r="C1280" s="381">
        <v>0</v>
      </c>
      <c r="D1280" s="380" t="str">
        <f t="shared" si="19"/>
        <v/>
      </c>
    </row>
    <row r="1281" spans="1:4">
      <c r="A1281" s="377" t="s">
        <v>1143</v>
      </c>
      <c r="B1281" s="378">
        <v>1162</v>
      </c>
      <c r="C1281" s="381">
        <v>1629</v>
      </c>
      <c r="D1281" s="380">
        <f t="shared" si="19"/>
        <v>40.1893287435456</v>
      </c>
    </row>
    <row r="1282" spans="1:4">
      <c r="A1282" s="377" t="s">
        <v>1144</v>
      </c>
      <c r="B1282" s="378">
        <v>66</v>
      </c>
      <c r="C1282" s="381">
        <v>55</v>
      </c>
      <c r="D1282" s="380">
        <f t="shared" si="19"/>
        <v>-16.6666666666667</v>
      </c>
    </row>
    <row r="1283" spans="1:4">
      <c r="A1283" s="377" t="s">
        <v>1145</v>
      </c>
      <c r="B1283" s="378">
        <v>367</v>
      </c>
      <c r="C1283" s="379">
        <v>157</v>
      </c>
      <c r="D1283" s="380">
        <f t="shared" si="19"/>
        <v>-57.2207084468665</v>
      </c>
    </row>
    <row r="1284" spans="1:4">
      <c r="A1284" s="377" t="s">
        <v>178</v>
      </c>
      <c r="B1284" s="378">
        <v>428</v>
      </c>
      <c r="C1284" s="381">
        <v>0</v>
      </c>
      <c r="D1284" s="380">
        <f t="shared" ref="D1284:D1347" si="20">IFERROR((C1284/B1284-1)*100,"")</f>
        <v>-100</v>
      </c>
    </row>
    <row r="1285" spans="1:4">
      <c r="A1285" s="377" t="s">
        <v>1146</v>
      </c>
      <c r="B1285" s="378">
        <v>162</v>
      </c>
      <c r="C1285" s="381">
        <v>95</v>
      </c>
      <c r="D1285" s="380">
        <f t="shared" si="20"/>
        <v>-41.358024691358</v>
      </c>
    </row>
    <row r="1286" spans="1:4">
      <c r="A1286" s="377" t="s">
        <v>1147</v>
      </c>
      <c r="B1286" s="378">
        <v>3097</v>
      </c>
      <c r="C1286" s="381">
        <v>2141</v>
      </c>
      <c r="D1286" s="380">
        <f t="shared" si="20"/>
        <v>-30.8685824991928</v>
      </c>
    </row>
    <row r="1287" spans="1:4">
      <c r="A1287" s="377" t="s">
        <v>169</v>
      </c>
      <c r="B1287" s="378">
        <v>6</v>
      </c>
      <c r="C1287" s="381">
        <v>0</v>
      </c>
      <c r="D1287" s="380">
        <f t="shared" si="20"/>
        <v>-100</v>
      </c>
    </row>
    <row r="1288" spans="1:4">
      <c r="A1288" s="377" t="s">
        <v>170</v>
      </c>
      <c r="B1288" s="378">
        <v>0</v>
      </c>
      <c r="C1288" s="381">
        <v>0</v>
      </c>
      <c r="D1288" s="380" t="str">
        <f t="shared" si="20"/>
        <v/>
      </c>
    </row>
    <row r="1289" spans="1:4">
      <c r="A1289" s="377" t="s">
        <v>171</v>
      </c>
      <c r="B1289" s="378">
        <v>0</v>
      </c>
      <c r="C1289" s="381">
        <v>0</v>
      </c>
      <c r="D1289" s="380" t="str">
        <f t="shared" si="20"/>
        <v/>
      </c>
    </row>
    <row r="1290" spans="1:4">
      <c r="A1290" s="377" t="s">
        <v>1148</v>
      </c>
      <c r="B1290" s="378">
        <v>3089</v>
      </c>
      <c r="C1290" s="379">
        <v>2140</v>
      </c>
      <c r="D1290" s="380">
        <f t="shared" si="20"/>
        <v>-30.7219164778245</v>
      </c>
    </row>
    <row r="1291" spans="1:4">
      <c r="A1291" s="377" t="s">
        <v>178</v>
      </c>
      <c r="B1291" s="378">
        <v>0</v>
      </c>
      <c r="C1291" s="381">
        <v>0</v>
      </c>
      <c r="D1291" s="380" t="str">
        <f t="shared" si="20"/>
        <v/>
      </c>
    </row>
    <row r="1292" spans="1:4">
      <c r="A1292" s="377" t="s">
        <v>1149</v>
      </c>
      <c r="B1292" s="378">
        <v>2</v>
      </c>
      <c r="C1292" s="381">
        <v>1</v>
      </c>
      <c r="D1292" s="380">
        <f t="shared" si="20"/>
        <v>-50</v>
      </c>
    </row>
    <row r="1293" spans="1:4">
      <c r="A1293" s="377" t="s">
        <v>1150</v>
      </c>
      <c r="B1293" s="378">
        <v>0</v>
      </c>
      <c r="C1293" s="381">
        <v>171</v>
      </c>
      <c r="D1293" s="380" t="str">
        <f t="shared" si="20"/>
        <v/>
      </c>
    </row>
    <row r="1294" spans="1:4">
      <c r="A1294" s="377" t="s">
        <v>169</v>
      </c>
      <c r="B1294" s="378">
        <v>0</v>
      </c>
      <c r="C1294" s="381">
        <v>0</v>
      </c>
      <c r="D1294" s="380" t="str">
        <f t="shared" si="20"/>
        <v/>
      </c>
    </row>
    <row r="1295" spans="1:4">
      <c r="A1295" s="377" t="s">
        <v>170</v>
      </c>
      <c r="B1295" s="378">
        <v>0</v>
      </c>
      <c r="C1295" s="381">
        <v>0</v>
      </c>
      <c r="D1295" s="380" t="str">
        <f t="shared" si="20"/>
        <v/>
      </c>
    </row>
    <row r="1296" spans="1:4">
      <c r="A1296" s="377" t="s">
        <v>171</v>
      </c>
      <c r="B1296" s="378">
        <v>0</v>
      </c>
      <c r="C1296" s="381">
        <v>0</v>
      </c>
      <c r="D1296" s="380" t="str">
        <f t="shared" si="20"/>
        <v/>
      </c>
    </row>
    <row r="1297" spans="1:4">
      <c r="A1297" s="377" t="s">
        <v>1151</v>
      </c>
      <c r="B1297" s="378">
        <v>0</v>
      </c>
      <c r="C1297" s="381">
        <v>171</v>
      </c>
      <c r="D1297" s="380" t="str">
        <f t="shared" si="20"/>
        <v/>
      </c>
    </row>
    <row r="1298" spans="1:4">
      <c r="A1298" s="377" t="s">
        <v>1152</v>
      </c>
      <c r="B1298" s="378">
        <v>0</v>
      </c>
      <c r="C1298" s="379">
        <v>0</v>
      </c>
      <c r="D1298" s="380" t="str">
        <f t="shared" si="20"/>
        <v/>
      </c>
    </row>
    <row r="1299" spans="1:4">
      <c r="A1299" s="377" t="s">
        <v>178</v>
      </c>
      <c r="B1299" s="378">
        <v>0</v>
      </c>
      <c r="C1299" s="381">
        <v>0</v>
      </c>
      <c r="D1299" s="380" t="str">
        <f t="shared" si="20"/>
        <v/>
      </c>
    </row>
    <row r="1300" spans="1:4">
      <c r="A1300" s="377" t="s">
        <v>1153</v>
      </c>
      <c r="B1300" s="378">
        <v>0</v>
      </c>
      <c r="C1300" s="381">
        <v>0</v>
      </c>
      <c r="D1300" s="380" t="str">
        <f t="shared" si="20"/>
        <v/>
      </c>
    </row>
    <row r="1301" spans="1:4">
      <c r="A1301" s="377" t="s">
        <v>1154</v>
      </c>
      <c r="B1301" s="378">
        <v>68</v>
      </c>
      <c r="C1301" s="381">
        <v>20</v>
      </c>
      <c r="D1301" s="380">
        <f t="shared" si="20"/>
        <v>-70.5882352941176</v>
      </c>
    </row>
    <row r="1302" spans="1:4">
      <c r="A1302" s="377" t="s">
        <v>169</v>
      </c>
      <c r="B1302" s="378">
        <v>0</v>
      </c>
      <c r="C1302" s="381">
        <v>0</v>
      </c>
      <c r="D1302" s="380" t="str">
        <f t="shared" si="20"/>
        <v/>
      </c>
    </row>
    <row r="1303" spans="1:4">
      <c r="A1303" s="377" t="s">
        <v>170</v>
      </c>
      <c r="B1303" s="378">
        <v>0</v>
      </c>
      <c r="C1303" s="381">
        <v>0</v>
      </c>
      <c r="D1303" s="380" t="str">
        <f t="shared" si="20"/>
        <v/>
      </c>
    </row>
    <row r="1304" spans="1:4">
      <c r="A1304" s="377" t="s">
        <v>171</v>
      </c>
      <c r="B1304" s="378">
        <v>0</v>
      </c>
      <c r="C1304" s="381">
        <v>0</v>
      </c>
      <c r="D1304" s="380" t="str">
        <f t="shared" si="20"/>
        <v/>
      </c>
    </row>
    <row r="1305" spans="1:4">
      <c r="A1305" s="377" t="s">
        <v>1155</v>
      </c>
      <c r="B1305" s="378">
        <v>0</v>
      </c>
      <c r="C1305" s="381">
        <v>2</v>
      </c>
      <c r="D1305" s="380" t="str">
        <f t="shared" si="20"/>
        <v/>
      </c>
    </row>
    <row r="1306" spans="1:4">
      <c r="A1306" s="377" t="s">
        <v>1156</v>
      </c>
      <c r="B1306" s="378">
        <v>33</v>
      </c>
      <c r="C1306" s="381">
        <v>0</v>
      </c>
      <c r="D1306" s="380">
        <f t="shared" si="20"/>
        <v>-100</v>
      </c>
    </row>
    <row r="1307" spans="1:4">
      <c r="A1307" s="377" t="s">
        <v>1157</v>
      </c>
      <c r="B1307" s="378">
        <v>8</v>
      </c>
      <c r="C1307" s="381">
        <v>10</v>
      </c>
      <c r="D1307" s="380">
        <f t="shared" si="20"/>
        <v>25</v>
      </c>
    </row>
    <row r="1308" spans="1:4">
      <c r="A1308" s="377" t="s">
        <v>1158</v>
      </c>
      <c r="B1308" s="378">
        <v>27</v>
      </c>
      <c r="C1308" s="381">
        <v>8</v>
      </c>
      <c r="D1308" s="380">
        <f t="shared" si="20"/>
        <v>-70.3703703703704</v>
      </c>
    </row>
    <row r="1309" spans="1:4">
      <c r="A1309" s="377" t="s">
        <v>1159</v>
      </c>
      <c r="B1309" s="378">
        <v>0</v>
      </c>
      <c r="C1309" s="381">
        <v>0</v>
      </c>
      <c r="D1309" s="380" t="str">
        <f t="shared" si="20"/>
        <v/>
      </c>
    </row>
    <row r="1310" spans="1:4">
      <c r="A1310" s="377" t="s">
        <v>1160</v>
      </c>
      <c r="B1310" s="378">
        <v>0</v>
      </c>
      <c r="C1310" s="381">
        <v>0</v>
      </c>
      <c r="D1310" s="380" t="str">
        <f t="shared" si="20"/>
        <v/>
      </c>
    </row>
    <row r="1311" spans="1:4">
      <c r="A1311" s="377" t="s">
        <v>1161</v>
      </c>
      <c r="B1311" s="378">
        <v>0</v>
      </c>
      <c r="C1311" s="379">
        <v>0</v>
      </c>
      <c r="D1311" s="380" t="str">
        <f t="shared" si="20"/>
        <v/>
      </c>
    </row>
    <row r="1312" spans="1:4">
      <c r="A1312" s="377" t="s">
        <v>1162</v>
      </c>
      <c r="B1312" s="378">
        <v>0</v>
      </c>
      <c r="C1312" s="381">
        <v>0</v>
      </c>
      <c r="D1312" s="380" t="str">
        <f t="shared" si="20"/>
        <v/>
      </c>
    </row>
    <row r="1313" spans="1:4">
      <c r="A1313" s="377" t="s">
        <v>1163</v>
      </c>
      <c r="B1313" s="378">
        <v>0</v>
      </c>
      <c r="C1313" s="381">
        <v>0</v>
      </c>
      <c r="D1313" s="380" t="str">
        <f t="shared" si="20"/>
        <v/>
      </c>
    </row>
    <row r="1314" spans="1:4">
      <c r="A1314" s="377" t="s">
        <v>1164</v>
      </c>
      <c r="B1314" s="378">
        <v>296</v>
      </c>
      <c r="C1314" s="381">
        <v>70</v>
      </c>
      <c r="D1314" s="380">
        <f t="shared" si="20"/>
        <v>-76.3513513513514</v>
      </c>
    </row>
    <row r="1315" spans="1:4">
      <c r="A1315" s="377" t="s">
        <v>1165</v>
      </c>
      <c r="B1315" s="378">
        <v>115</v>
      </c>
      <c r="C1315" s="379">
        <v>60</v>
      </c>
      <c r="D1315" s="380">
        <f t="shared" si="20"/>
        <v>-47.8260869565217</v>
      </c>
    </row>
    <row r="1316" spans="1:4">
      <c r="A1316" s="377" t="s">
        <v>1166</v>
      </c>
      <c r="B1316" s="378">
        <v>155</v>
      </c>
      <c r="C1316" s="381">
        <v>4</v>
      </c>
      <c r="D1316" s="380">
        <f t="shared" si="20"/>
        <v>-97.4193548387097</v>
      </c>
    </row>
    <row r="1317" spans="1:4">
      <c r="A1317" s="377" t="s">
        <v>1167</v>
      </c>
      <c r="B1317" s="378">
        <v>26</v>
      </c>
      <c r="C1317" s="381">
        <v>6</v>
      </c>
      <c r="D1317" s="380">
        <f t="shared" si="20"/>
        <v>-76.9230769230769</v>
      </c>
    </row>
    <row r="1318" spans="1:4">
      <c r="A1318" s="377" t="s">
        <v>1168</v>
      </c>
      <c r="B1318" s="378">
        <v>65</v>
      </c>
      <c r="C1318" s="381">
        <v>0</v>
      </c>
      <c r="D1318" s="380">
        <f t="shared" si="20"/>
        <v>-100</v>
      </c>
    </row>
    <row r="1319" spans="1:4">
      <c r="A1319" s="377" t="s">
        <v>1169</v>
      </c>
      <c r="B1319" s="378">
        <v>65</v>
      </c>
      <c r="C1319" s="379">
        <v>0</v>
      </c>
      <c r="D1319" s="380">
        <f t="shared" si="20"/>
        <v>-100</v>
      </c>
    </row>
    <row r="1320" spans="1:4">
      <c r="A1320" s="377" t="s">
        <v>1170</v>
      </c>
      <c r="B1320" s="378">
        <v>0</v>
      </c>
      <c r="C1320" s="381">
        <v>0</v>
      </c>
      <c r="D1320" s="380" t="str">
        <f t="shared" si="20"/>
        <v/>
      </c>
    </row>
    <row r="1321" spans="1:4">
      <c r="A1321" s="377" t="s">
        <v>1171</v>
      </c>
      <c r="B1321" s="378">
        <v>0</v>
      </c>
      <c r="C1321" s="381">
        <v>0</v>
      </c>
      <c r="D1321" s="380" t="str">
        <f t="shared" si="20"/>
        <v/>
      </c>
    </row>
    <row r="1322" spans="1:4">
      <c r="A1322" s="377" t="s">
        <v>1172</v>
      </c>
      <c r="B1322" s="378">
        <v>0</v>
      </c>
      <c r="C1322" s="145">
        <v>0</v>
      </c>
      <c r="D1322" s="380" t="str">
        <f t="shared" si="20"/>
        <v/>
      </c>
    </row>
    <row r="1323" spans="1:4">
      <c r="A1323" s="377" t="s">
        <v>1173</v>
      </c>
      <c r="B1323" s="378">
        <v>0</v>
      </c>
      <c r="C1323" s="145">
        <v>0</v>
      </c>
      <c r="D1323" s="380" t="str">
        <f t="shared" si="20"/>
        <v/>
      </c>
    </row>
    <row r="1324" spans="1:4">
      <c r="A1324" s="377" t="s">
        <v>1174</v>
      </c>
      <c r="B1324" s="378">
        <v>0</v>
      </c>
      <c r="C1324" s="381">
        <v>7000</v>
      </c>
      <c r="D1324" s="380" t="str">
        <f t="shared" si="20"/>
        <v/>
      </c>
    </row>
    <row r="1325" spans="1:4">
      <c r="A1325" s="377" t="s">
        <v>1175</v>
      </c>
      <c r="B1325" s="378">
        <v>0</v>
      </c>
      <c r="C1325" s="145">
        <v>32776</v>
      </c>
      <c r="D1325" s="380" t="str">
        <f t="shared" si="20"/>
        <v/>
      </c>
    </row>
    <row r="1326" spans="1:4">
      <c r="A1326" s="377" t="s">
        <v>1176</v>
      </c>
      <c r="B1326" s="378">
        <v>0</v>
      </c>
      <c r="C1326" s="145">
        <v>0</v>
      </c>
      <c r="D1326" s="380" t="str">
        <f t="shared" si="20"/>
        <v/>
      </c>
    </row>
    <row r="1327" spans="1:4">
      <c r="A1327" s="377" t="s">
        <v>1038</v>
      </c>
      <c r="B1327" s="378">
        <v>0</v>
      </c>
      <c r="C1327" s="145">
        <v>32776</v>
      </c>
      <c r="D1327" s="380" t="str">
        <f t="shared" si="20"/>
        <v/>
      </c>
    </row>
    <row r="1328" spans="1:4">
      <c r="A1328" s="377" t="s">
        <v>1177</v>
      </c>
      <c r="B1328" s="378">
        <v>38658</v>
      </c>
      <c r="C1328" s="145">
        <v>36643</v>
      </c>
      <c r="D1328" s="380">
        <f t="shared" si="20"/>
        <v>-5.21237518754204</v>
      </c>
    </row>
    <row r="1329" spans="1:4">
      <c r="A1329" s="377" t="s">
        <v>1178</v>
      </c>
      <c r="B1329" s="378">
        <v>38658</v>
      </c>
      <c r="C1329" s="145">
        <v>36643</v>
      </c>
      <c r="D1329" s="380">
        <f t="shared" si="20"/>
        <v>-5.21237518754204</v>
      </c>
    </row>
    <row r="1330" spans="1:4">
      <c r="A1330" s="377" t="s">
        <v>1179</v>
      </c>
      <c r="B1330" s="378">
        <v>38658</v>
      </c>
      <c r="C1330" s="145">
        <v>36643</v>
      </c>
      <c r="D1330" s="380">
        <f t="shared" si="20"/>
        <v>-5.21237518754204</v>
      </c>
    </row>
    <row r="1331" ht="27" customHeight="1" spans="1:4">
      <c r="A1331" s="377" t="s">
        <v>1180</v>
      </c>
      <c r="B1331" s="378">
        <v>0</v>
      </c>
      <c r="C1331" s="145">
        <v>0</v>
      </c>
      <c r="D1331" s="380" t="str">
        <f t="shared" si="20"/>
        <v/>
      </c>
    </row>
    <row r="1332" spans="1:4">
      <c r="A1332" s="377" t="s">
        <v>1181</v>
      </c>
      <c r="B1332" s="378">
        <v>0</v>
      </c>
      <c r="C1332" s="145">
        <v>0</v>
      </c>
      <c r="D1332" s="380" t="str">
        <f t="shared" si="20"/>
        <v/>
      </c>
    </row>
    <row r="1333" ht="27" customHeight="1" spans="1:4">
      <c r="A1333" s="377" t="s">
        <v>1182</v>
      </c>
      <c r="B1333" s="378">
        <v>0</v>
      </c>
      <c r="C1333" s="145">
        <v>0</v>
      </c>
      <c r="D1333" s="380" t="str">
        <f t="shared" si="20"/>
        <v/>
      </c>
    </row>
    <row r="1334" spans="1:4">
      <c r="A1334" s="377" t="s">
        <v>1183</v>
      </c>
      <c r="B1334" s="378">
        <v>141</v>
      </c>
      <c r="C1334" s="145">
        <v>111</v>
      </c>
      <c r="D1334" s="380">
        <f t="shared" si="20"/>
        <v>-21.2765957446808</v>
      </c>
    </row>
    <row r="1335" spans="1:4">
      <c r="A1335" s="377" t="s">
        <v>1184</v>
      </c>
      <c r="B1335" s="378">
        <v>141</v>
      </c>
      <c r="C1335" s="145">
        <v>111</v>
      </c>
      <c r="D1335" s="380">
        <f t="shared" si="20"/>
        <v>-21.2765957446808</v>
      </c>
    </row>
    <row r="1336" spans="1:4">
      <c r="A1336" s="382" t="s">
        <v>1185</v>
      </c>
      <c r="B1336" s="383">
        <v>580221</v>
      </c>
      <c r="C1336" s="384">
        <v>494127</v>
      </c>
      <c r="D1336" s="235">
        <f t="shared" si="20"/>
        <v>-14.83813926073</v>
      </c>
    </row>
    <row r="1337" spans="1:4">
      <c r="A1337" s="385" t="s">
        <v>1186</v>
      </c>
      <c r="B1337" s="145">
        <v>166665</v>
      </c>
      <c r="C1337" s="145">
        <v>112300</v>
      </c>
      <c r="D1337" s="235">
        <f t="shared" si="20"/>
        <v>-32.6193261932619</v>
      </c>
    </row>
    <row r="1338" spans="1:4">
      <c r="A1338" s="263" t="s">
        <v>1187</v>
      </c>
      <c r="B1338" s="383">
        <f>SUM(B1339:B1342)+B1345+B1346+B1347+B1348</f>
        <v>137229</v>
      </c>
      <c r="C1338" s="383">
        <f>SUM(C1339:C1342)+C1345+C1346+C1347+C1348</f>
        <v>110735</v>
      </c>
      <c r="D1338" s="235">
        <f t="shared" si="20"/>
        <v>-19.3064148248548</v>
      </c>
    </row>
    <row r="1339" spans="1:4">
      <c r="A1339" s="386" t="s">
        <v>1188</v>
      </c>
      <c r="B1339" s="387"/>
      <c r="C1339" s="388"/>
      <c r="D1339" s="233" t="str">
        <f t="shared" si="20"/>
        <v/>
      </c>
    </row>
    <row r="1340" spans="1:4">
      <c r="A1340" s="386" t="s">
        <v>1189</v>
      </c>
      <c r="B1340" s="387"/>
      <c r="C1340" s="388"/>
      <c r="D1340" s="233" t="str">
        <f t="shared" si="20"/>
        <v/>
      </c>
    </row>
    <row r="1341" spans="1:4">
      <c r="A1341" s="386" t="s">
        <v>1190</v>
      </c>
      <c r="B1341" s="387"/>
      <c r="C1341" s="388"/>
      <c r="D1341" s="233" t="str">
        <f t="shared" si="20"/>
        <v/>
      </c>
    </row>
    <row r="1342" spans="1:4">
      <c r="A1342" s="386" t="s">
        <v>1191</v>
      </c>
      <c r="B1342" s="388">
        <f>SUM(B1343:B1344)</f>
        <v>104355</v>
      </c>
      <c r="C1342" s="388">
        <f>SUM(C1343:C1344)</f>
        <v>110735</v>
      </c>
      <c r="D1342" s="233">
        <f t="shared" si="20"/>
        <v>6.11374634660533</v>
      </c>
    </row>
    <row r="1343" spans="1:4">
      <c r="A1343" s="386" t="s">
        <v>1192</v>
      </c>
      <c r="B1343" s="387">
        <v>92121</v>
      </c>
      <c r="C1343" s="388">
        <v>98501</v>
      </c>
      <c r="D1343" s="233">
        <f t="shared" si="20"/>
        <v>6.92567384201213</v>
      </c>
    </row>
    <row r="1344" spans="1:4">
      <c r="A1344" s="386" t="s">
        <v>1193</v>
      </c>
      <c r="B1344" s="387">
        <v>12234</v>
      </c>
      <c r="C1344" s="388">
        <v>12234</v>
      </c>
      <c r="D1344" s="233">
        <f t="shared" si="20"/>
        <v>0</v>
      </c>
    </row>
    <row r="1345" spans="1:4">
      <c r="A1345" s="386" t="s">
        <v>1194</v>
      </c>
      <c r="B1345" s="389"/>
      <c r="C1345" s="389">
        <v>0</v>
      </c>
      <c r="D1345" s="233" t="str">
        <f t="shared" si="20"/>
        <v/>
      </c>
    </row>
    <row r="1346" spans="1:4">
      <c r="A1346" s="386" t="s">
        <v>1195</v>
      </c>
      <c r="B1346" s="390">
        <v>17517</v>
      </c>
      <c r="C1346" s="391"/>
      <c r="D1346" s="233">
        <f t="shared" si="20"/>
        <v>-100</v>
      </c>
    </row>
    <row r="1347" spans="1:4">
      <c r="A1347" s="386" t="s">
        <v>1196</v>
      </c>
      <c r="B1347" s="387"/>
      <c r="C1347" s="388"/>
      <c r="D1347" s="233" t="str">
        <f t="shared" si="20"/>
        <v/>
      </c>
    </row>
    <row r="1348" spans="1:4">
      <c r="A1348" s="386" t="s">
        <v>1197</v>
      </c>
      <c r="B1348" s="391">
        <v>15357</v>
      </c>
      <c r="C1348" s="391"/>
      <c r="D1348" s="233">
        <f>IFERROR((C1348/B1348-1)*100,"")</f>
        <v>-100</v>
      </c>
    </row>
    <row r="1349" spans="1:4">
      <c r="A1349" s="261" t="s">
        <v>1198</v>
      </c>
      <c r="B1349" s="383">
        <f>B1336+B1337+B1338</f>
        <v>884115</v>
      </c>
      <c r="C1349" s="383">
        <f>C1336+C1337+C1338</f>
        <v>717162</v>
      </c>
      <c r="D1349" s="235">
        <f>IFERROR((C1349/B1349-1)*100,"")</f>
        <v>-18.883629392104</v>
      </c>
    </row>
  </sheetData>
  <mergeCells count="1">
    <mergeCell ref="A1:D1"/>
  </mergeCells>
  <conditionalFormatting sqref="B1336">
    <cfRule type="expression" dxfId="2" priority="6"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4" stopIfTrue="1">
      <formula>"len($A:$A)=3"</formula>
    </cfRule>
  </conditionalFormatting>
  <conditionalFormatting sqref="D1336:D1347">
    <cfRule type="expression" dxfId="2" priority="8"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workbookViewId="0">
      <selection activeCell="M19" sqref="M19"/>
    </sheetView>
  </sheetViews>
  <sheetFormatPr defaultColWidth="9" defaultRowHeight="18.75" outlineLevelCol="1"/>
  <cols>
    <col min="1" max="1" width="47.1333333333333" customWidth="1"/>
    <col min="2" max="2" width="24.8833333333333" style="361" customWidth="1"/>
    <col min="4" max="4" width="25.2333333333333" customWidth="1"/>
    <col min="5" max="5" width="11.775"/>
  </cols>
  <sheetData>
    <row r="1" ht="66" customHeight="1" spans="1:2">
      <c r="A1" s="362" t="s">
        <v>1205</v>
      </c>
      <c r="B1" s="363"/>
    </row>
    <row r="2" ht="20.1" customHeight="1" spans="1:2">
      <c r="A2" s="346"/>
      <c r="B2" s="364" t="s">
        <v>1206</v>
      </c>
    </row>
    <row r="3" ht="45" customHeight="1" spans="1:2">
      <c r="A3" s="365" t="s">
        <v>1207</v>
      </c>
      <c r="B3" s="365" t="s">
        <v>1208</v>
      </c>
    </row>
    <row r="4" ht="30" customHeight="1" spans="1:2">
      <c r="A4" s="319" t="s">
        <v>1209</v>
      </c>
      <c r="B4" s="366">
        <f>SUM(B5:B8)</f>
        <v>93066</v>
      </c>
    </row>
    <row r="5" ht="30" customHeight="1" spans="1:2">
      <c r="A5" s="367" t="s">
        <v>1210</v>
      </c>
      <c r="B5" s="368">
        <v>43497</v>
      </c>
    </row>
    <row r="6" ht="30" customHeight="1" spans="1:2">
      <c r="A6" s="367" t="s">
        <v>1211</v>
      </c>
      <c r="B6" s="368">
        <v>17882</v>
      </c>
    </row>
    <row r="7" ht="30" customHeight="1" spans="1:2">
      <c r="A7" s="367" t="s">
        <v>1212</v>
      </c>
      <c r="B7" s="368">
        <v>5078</v>
      </c>
    </row>
    <row r="8" ht="30" customHeight="1" spans="1:2">
      <c r="A8" s="367" t="s">
        <v>1213</v>
      </c>
      <c r="B8" s="368">
        <v>26609</v>
      </c>
    </row>
    <row r="9" ht="30" customHeight="1" spans="1:2">
      <c r="A9" s="319" t="s">
        <v>1214</v>
      </c>
      <c r="B9" s="366">
        <f>SUM(B10:B19)</f>
        <v>6466</v>
      </c>
    </row>
    <row r="10" ht="30" customHeight="1" spans="1:2">
      <c r="A10" s="367" t="s">
        <v>1215</v>
      </c>
      <c r="B10" s="368">
        <v>4362</v>
      </c>
    </row>
    <row r="11" ht="30" customHeight="1" spans="1:2">
      <c r="A11" s="367" t="s">
        <v>1216</v>
      </c>
      <c r="B11" s="369"/>
    </row>
    <row r="12" ht="30" customHeight="1" spans="1:2">
      <c r="A12" s="367" t="s">
        <v>1217</v>
      </c>
      <c r="B12" s="368">
        <v>200</v>
      </c>
    </row>
    <row r="13" ht="30" customHeight="1" spans="1:2">
      <c r="A13" s="367" t="s">
        <v>1218</v>
      </c>
      <c r="B13" s="368">
        <v>269</v>
      </c>
    </row>
    <row r="14" ht="30" customHeight="1" spans="1:2">
      <c r="A14" s="367" t="s">
        <v>1219</v>
      </c>
      <c r="B14" s="368">
        <v>483</v>
      </c>
    </row>
    <row r="15" ht="30" customHeight="1" spans="1:2">
      <c r="A15" s="367" t="s">
        <v>1220</v>
      </c>
      <c r="B15" s="368">
        <v>20</v>
      </c>
    </row>
    <row r="16" ht="30" customHeight="1" spans="1:2">
      <c r="A16" s="367" t="s">
        <v>1221</v>
      </c>
      <c r="B16" s="368"/>
    </row>
    <row r="17" ht="30" customHeight="1" spans="1:2">
      <c r="A17" s="367" t="s">
        <v>1222</v>
      </c>
      <c r="B17" s="368">
        <v>484</v>
      </c>
    </row>
    <row r="18" ht="30" customHeight="1" spans="1:2">
      <c r="A18" s="367" t="s">
        <v>1223</v>
      </c>
      <c r="B18" s="368">
        <v>102</v>
      </c>
    </row>
    <row r="19" ht="30" customHeight="1" spans="1:2">
      <c r="A19" s="367" t="s">
        <v>1224</v>
      </c>
      <c r="B19" s="368">
        <v>546</v>
      </c>
    </row>
    <row r="20" ht="30" customHeight="1" spans="1:2">
      <c r="A20" s="319" t="s">
        <v>1225</v>
      </c>
      <c r="B20" s="370">
        <f>B21+B22</f>
        <v>564</v>
      </c>
    </row>
    <row r="21" ht="30" customHeight="1" spans="1:2">
      <c r="A21" s="367" t="s">
        <v>1226</v>
      </c>
      <c r="B21" s="368">
        <v>454</v>
      </c>
    </row>
    <row r="22" ht="30" customHeight="1" spans="1:2">
      <c r="A22" s="367" t="s">
        <v>1227</v>
      </c>
      <c r="B22" s="368">
        <v>110</v>
      </c>
    </row>
    <row r="23" ht="30" customHeight="1" spans="1:2">
      <c r="A23" s="319" t="s">
        <v>1228</v>
      </c>
      <c r="B23" s="366">
        <f>SUM(B24:B25)</f>
        <v>121524</v>
      </c>
    </row>
    <row r="24" ht="30" customHeight="1" spans="1:2">
      <c r="A24" s="367" t="s">
        <v>1229</v>
      </c>
      <c r="B24" s="368">
        <v>115168</v>
      </c>
    </row>
    <row r="25" s="344" customFormat="1" ht="25" customHeight="1" spans="1:2">
      <c r="A25" s="367" t="s">
        <v>1230</v>
      </c>
      <c r="B25" s="368">
        <v>6356</v>
      </c>
    </row>
    <row r="26" s="344" customFormat="1" ht="25" customHeight="1" spans="1:2">
      <c r="A26" s="319" t="s">
        <v>1231</v>
      </c>
      <c r="B26" s="366">
        <f>B27</f>
        <v>259</v>
      </c>
    </row>
    <row r="27" ht="30" customHeight="1" spans="1:2">
      <c r="A27" s="367" t="s">
        <v>1232</v>
      </c>
      <c r="B27" s="371">
        <v>259</v>
      </c>
    </row>
    <row r="28" ht="30" customHeight="1" spans="1:2">
      <c r="A28" s="319" t="s">
        <v>1233</v>
      </c>
      <c r="B28" s="366">
        <f>B29</f>
        <v>7919</v>
      </c>
    </row>
    <row r="29" ht="30" customHeight="1" spans="1:2">
      <c r="A29" s="367" t="s">
        <v>1234</v>
      </c>
      <c r="B29" s="368">
        <v>7919</v>
      </c>
    </row>
    <row r="30" ht="30" customHeight="1" spans="1:2">
      <c r="A30" s="367" t="s">
        <v>1235</v>
      </c>
      <c r="B30" s="368"/>
    </row>
    <row r="31" ht="30" customHeight="1" spans="1:2">
      <c r="A31" s="367" t="s">
        <v>1236</v>
      </c>
      <c r="B31" s="369"/>
    </row>
    <row r="32" ht="30" customHeight="1" spans="1:2">
      <c r="A32" s="314" t="s">
        <v>1237</v>
      </c>
      <c r="B32" s="366">
        <f>B4+B9+B20+B23+B26+B28</f>
        <v>229798</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view="pageBreakPreview" zoomScaleNormal="100" workbookViewId="0">
      <selection activeCell="B15" sqref="B15"/>
    </sheetView>
  </sheetViews>
  <sheetFormatPr defaultColWidth="9" defaultRowHeight="13.5" outlineLevelCol="1"/>
  <cols>
    <col min="1" max="1" width="79" customWidth="1"/>
    <col min="2" max="2" width="36.5" customWidth="1"/>
  </cols>
  <sheetData>
    <row r="1" ht="45" customHeight="1" spans="1:2">
      <c r="A1" s="345" t="s">
        <v>8</v>
      </c>
      <c r="B1" s="345"/>
    </row>
    <row r="2" ht="20.1" customHeight="1" spans="1:2">
      <c r="A2" s="346"/>
      <c r="B2" s="347" t="s">
        <v>84</v>
      </c>
    </row>
    <row r="3" ht="45" customHeight="1" spans="1:2">
      <c r="A3" s="348" t="s">
        <v>1238</v>
      </c>
      <c r="B3" s="103" t="s">
        <v>1239</v>
      </c>
    </row>
    <row r="4" ht="30" customHeight="1" spans="1:2">
      <c r="A4" s="349" t="s">
        <v>1240</v>
      </c>
      <c r="B4" s="350">
        <f>SUM(B5:B8)</f>
        <v>106996</v>
      </c>
    </row>
    <row r="5" ht="30" customHeight="1" spans="1:2">
      <c r="A5" s="351" t="s">
        <v>1241</v>
      </c>
      <c r="B5" s="264">
        <v>57055</v>
      </c>
    </row>
    <row r="6" ht="30" customHeight="1" spans="1:2">
      <c r="A6" s="351" t="s">
        <v>1242</v>
      </c>
      <c r="B6" s="264">
        <v>20619</v>
      </c>
    </row>
    <row r="7" ht="30" customHeight="1" spans="1:2">
      <c r="A7" s="351" t="s">
        <v>1243</v>
      </c>
      <c r="B7" s="264">
        <v>5302</v>
      </c>
    </row>
    <row r="8" ht="30" customHeight="1" spans="1:2">
      <c r="A8" s="351" t="s">
        <v>1244</v>
      </c>
      <c r="B8" s="264">
        <v>24020</v>
      </c>
    </row>
    <row r="9" ht="30" customHeight="1" spans="1:2">
      <c r="A9" s="349" t="s">
        <v>1245</v>
      </c>
      <c r="B9" s="350">
        <f>SUM(B10:B19)</f>
        <v>6152</v>
      </c>
    </row>
    <row r="10" ht="30" customHeight="1" spans="1:2">
      <c r="A10" s="351" t="s">
        <v>1246</v>
      </c>
      <c r="B10" s="264">
        <v>4402</v>
      </c>
    </row>
    <row r="11" ht="30" customHeight="1" spans="1:2">
      <c r="A11" s="351" t="s">
        <v>1247</v>
      </c>
      <c r="B11" s="352"/>
    </row>
    <row r="12" ht="30" customHeight="1" spans="1:2">
      <c r="A12" s="351" t="s">
        <v>1248</v>
      </c>
      <c r="B12" s="264">
        <v>169</v>
      </c>
    </row>
    <row r="13" ht="30" customHeight="1" spans="1:2">
      <c r="A13" s="351" t="s">
        <v>1249</v>
      </c>
      <c r="B13" s="264">
        <v>194</v>
      </c>
    </row>
    <row r="14" ht="30" customHeight="1" spans="1:2">
      <c r="A14" s="351" t="s">
        <v>1250</v>
      </c>
      <c r="B14" s="264">
        <v>313</v>
      </c>
    </row>
    <row r="15" ht="30" customHeight="1" spans="1:2">
      <c r="A15" s="351" t="s">
        <v>1251</v>
      </c>
      <c r="B15" s="264">
        <v>20</v>
      </c>
    </row>
    <row r="16" ht="30" customHeight="1" spans="1:2">
      <c r="A16" s="351" t="s">
        <v>1252</v>
      </c>
      <c r="B16" s="264"/>
    </row>
    <row r="17" ht="30" customHeight="1" spans="1:2">
      <c r="A17" s="351" t="s">
        <v>1253</v>
      </c>
      <c r="B17" s="264">
        <v>477</v>
      </c>
    </row>
    <row r="18" ht="30" customHeight="1" spans="1:2">
      <c r="A18" s="351" t="s">
        <v>1254</v>
      </c>
      <c r="B18" s="264">
        <v>87</v>
      </c>
    </row>
    <row r="19" ht="30" customHeight="1" spans="1:2">
      <c r="A19" s="351" t="s">
        <v>1255</v>
      </c>
      <c r="B19" s="264">
        <v>490</v>
      </c>
    </row>
    <row r="20" ht="30" customHeight="1" spans="1:2">
      <c r="A20" s="349" t="s">
        <v>1256</v>
      </c>
      <c r="B20" s="350">
        <f>B21</f>
        <v>685</v>
      </c>
    </row>
    <row r="21" ht="30" customHeight="1" spans="1:2">
      <c r="A21" s="353" t="s">
        <v>1257</v>
      </c>
      <c r="B21" s="264">
        <v>685</v>
      </c>
    </row>
    <row r="22" ht="30" customHeight="1" spans="1:2">
      <c r="A22" s="349" t="s">
        <v>1258</v>
      </c>
      <c r="B22" s="350">
        <f>SUM(B23:B24)</f>
        <v>108177</v>
      </c>
    </row>
    <row r="23" ht="30" customHeight="1" spans="1:2">
      <c r="A23" s="354" t="s">
        <v>1259</v>
      </c>
      <c r="B23" s="264">
        <v>101975</v>
      </c>
    </row>
    <row r="24" ht="30" customHeight="1" spans="1:2">
      <c r="A24" s="354" t="s">
        <v>1260</v>
      </c>
      <c r="B24" s="264">
        <v>6202</v>
      </c>
    </row>
    <row r="25" s="344" customFormat="1" ht="25" customHeight="1" spans="1:2">
      <c r="A25" s="355" t="s">
        <v>1261</v>
      </c>
      <c r="B25" s="356">
        <f>B26</f>
        <v>326</v>
      </c>
    </row>
    <row r="26" s="344" customFormat="1" ht="25" customHeight="1" spans="1:2">
      <c r="A26" s="357" t="s">
        <v>1262</v>
      </c>
      <c r="B26" s="358">
        <v>326</v>
      </c>
    </row>
    <row r="27" ht="30" customHeight="1" spans="1:2">
      <c r="A27" s="349" t="s">
        <v>1263</v>
      </c>
      <c r="B27" s="350">
        <f>SUM(B28:B31)</f>
        <v>7516</v>
      </c>
    </row>
    <row r="28" ht="30" customHeight="1" spans="1:2">
      <c r="A28" s="354" t="s">
        <v>1264</v>
      </c>
      <c r="B28" s="359">
        <v>7516</v>
      </c>
    </row>
    <row r="29" ht="30" customHeight="1" spans="1:2">
      <c r="A29" s="354" t="s">
        <v>1265</v>
      </c>
      <c r="B29" s="359"/>
    </row>
    <row r="30" ht="30" customHeight="1" spans="1:2">
      <c r="A30" s="354" t="s">
        <v>1266</v>
      </c>
      <c r="B30" s="359"/>
    </row>
    <row r="31" ht="30" customHeight="1" spans="1:2">
      <c r="A31" s="354" t="s">
        <v>1267</v>
      </c>
      <c r="B31" s="359"/>
    </row>
    <row r="32" ht="30" customHeight="1" spans="1:2">
      <c r="A32" s="360" t="s">
        <v>1268</v>
      </c>
      <c r="B32" s="350">
        <f>SUM(B4,B9,B22,B27,B25,B20)</f>
        <v>229852</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43</vt:i4>
      </vt:variant>
    </vt:vector>
  </HeadingPairs>
  <TitlesOfParts>
    <vt:vector size="43" baseType="lpstr">
      <vt:lpstr>目录</vt:lpstr>
      <vt:lpstr>1-1  2024年安宁市一般公共预算收入情况表</vt:lpstr>
      <vt:lpstr>1-2  2024年安宁市一般公共预算支出情况表</vt:lpstr>
      <vt:lpstr>1-3  2024年安宁市市级一般公共预算收入情况表</vt:lpstr>
      <vt:lpstr>1-4  安宁市市级一般公共预算支出情况表（公开到项级）</vt:lpstr>
      <vt:lpstr>1-5  2024年安宁市市本级一般公共预算收入情况表</vt:lpstr>
      <vt:lpstr>1-6  2024年安宁市市本级一般公共预算支出情况表</vt:lpstr>
      <vt:lpstr>1-7  安宁市市级一般公共预算基本支出情况表（公开到款级）</vt:lpstr>
      <vt:lpstr>1-8  2024年安宁市市本级一般公共预算政府预算经济分类表</vt:lpstr>
      <vt:lpstr>1-9安宁市本级一般公共预算支出表（州（市）对下转移支付项目）</vt:lpstr>
      <vt:lpstr>1-10  2024年安宁市分地区税收返还和转移支付预算表</vt:lpstr>
      <vt:lpstr>1-11  2024年安宁市市级“三公”经费预算财政拨款情况统</vt:lpstr>
      <vt:lpstr>2-1  2024年安宁市政府性基金预算收入情况表</vt:lpstr>
      <vt:lpstr>2-2  2024年安宁市政府性基金预算支出情况表</vt:lpstr>
      <vt:lpstr>2-3  2024年安宁市市级政府性基金预算收入情况表</vt:lpstr>
      <vt:lpstr>2-4安宁市市级政府性基金预算支出情况表（公开到项级）</vt:lpstr>
      <vt:lpstr>2-5  2024年安宁市市本级政府性基金预算收入情况表</vt:lpstr>
      <vt:lpstr>2-6安宁市市本级政府性基金预算支出情况表（公开到项级）</vt:lpstr>
      <vt:lpstr>2-7 市本级政府性基金支出表（州（市）对下转移支付）</vt:lpstr>
      <vt:lpstr>3-1  2024年安宁市国有资本经营收入预算情况表</vt:lpstr>
      <vt:lpstr>3-2  2024年安宁市国有资本经营支出预算情况表</vt:lpstr>
      <vt:lpstr>3-3  2024年安宁市市级国有资本经营收入预算情况表</vt:lpstr>
      <vt:lpstr>3-4安宁市市级国有资本经营支出预算情况表（公开到项级）</vt:lpstr>
      <vt:lpstr>3-5  2024年安宁市市本级国有资本经营收入预算情况表</vt:lpstr>
      <vt:lpstr>3-6安宁市市本级国有资本经营支出预算情况表（公开到项级） </vt:lpstr>
      <vt:lpstr>3-7  2024年安宁市市本级国有资本经营预算转移支付表（分</vt:lpstr>
      <vt:lpstr>3-8  2024年安宁市市本级国有资本经营预算转移支付表（分</vt:lpstr>
      <vt:lpstr>4-1  2024年安宁市社会保险基金收入预算情况表</vt:lpstr>
      <vt:lpstr>4-2  2024年安宁市社会保险基金支出预算情况表</vt:lpstr>
      <vt:lpstr>4-3  2024年安宁市本级社会保险基金收入预算情况表</vt:lpstr>
      <vt:lpstr>4-4  2024年安宁市本级社会保险基金支出预算情况表</vt:lpstr>
      <vt:lpstr>5-1   安宁市 2023年地方政府债务限额及余额预算情况表</vt:lpstr>
      <vt:lpstr>5-2 安宁市2023年地方政府一般债务余额情况表</vt:lpstr>
      <vt:lpstr>5-3  安宁市2023年地方政府一般债务余额情况表</vt:lpstr>
      <vt:lpstr>5-4  安宁市市本级2023年地方政府一般债务余额情况表</vt:lpstr>
      <vt:lpstr>5-5  安宁市2023年地方政府专项债务余额情况表</vt:lpstr>
      <vt:lpstr>5-6  安宁市市级2023年地方政府专项债务余额情况表</vt:lpstr>
      <vt:lpstr>5-7 安宁市本级2023年地方政府专项债务余额情况表（本级）</vt:lpstr>
      <vt:lpstr>5-8  安宁市地方政府债券发行及还本付息情况表</vt:lpstr>
      <vt:lpstr>5-9  安宁市2024年政府专项债务限额和余额情况表</vt:lpstr>
      <vt:lpstr>5-10  安宁市2024年年初新增地方政府债券资金安排表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微明子</cp:lastModifiedBy>
  <dcterms:created xsi:type="dcterms:W3CDTF">2006-09-16T08:00:00Z</dcterms:created>
  <cp:lastPrinted>2020-01-17T17:59:00Z</cp:lastPrinted>
  <dcterms:modified xsi:type="dcterms:W3CDTF">2025-12-29T08:51:05Z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4093B84F462240CF9D3DFBD0EE29DC6F_12</vt:lpwstr>
  </property>
  <property fmtid="{D5CDD505-2E9C-101B-9397-08002B2CF9AE}" pid="4" name="CalculationRule">
    <vt:i4>0</vt:i4>
  </property>
</Properties>
</file>